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Для розрахунків" sheetId="1" r:id="rId1"/>
    <sheet name="ГОТОВИЙ ЗВІТ" sheetId="2" r:id="rId2"/>
  </sheets>
  <externalReferences>
    <externalReference r:id="rId5"/>
  </externalReferences>
  <definedNames>
    <definedName name="_xlnm.Print_Area" localSheetId="1">'ГОТОВИЙ ЗВІТ'!$A$1:$U$112</definedName>
    <definedName name="_xlnm.Print_Area" localSheetId="0">'Для розрахунків'!$A$1:$U$114</definedName>
  </definedNames>
  <calcPr fullCalcOnLoad="1" refMode="R1C1"/>
</workbook>
</file>

<file path=xl/sharedStrings.xml><?xml version="1.0" encoding="utf-8"?>
<sst xmlns="http://schemas.openxmlformats.org/spreadsheetml/2006/main" count="441" uniqueCount="150">
  <si>
    <t>КОДИ</t>
  </si>
  <si>
    <t>Дата (рік, місяць, число)</t>
  </si>
  <si>
    <t>01</t>
  </si>
  <si>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</si>
  <si>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</si>
  <si>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</si>
  <si>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</si>
  <si>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</si>
  <si>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</si>
  <si>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</si>
  <si>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</si>
  <si>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</si>
  <si>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Контрольна сума</t>
  </si>
  <si>
    <t>Адреса</t>
  </si>
  <si>
    <t>Баланс</t>
  </si>
  <si>
    <t>Код за ДКУД  </t>
  </si>
  <si>
    <t>Актив</t>
  </si>
  <si>
    <t>Код рядка</t>
  </si>
  <si>
    <t>На кінець звітного періоду</t>
  </si>
  <si>
    <t>4</t>
  </si>
  <si>
    <t>ФІНАНСОВИЙ ЗВІТ</t>
  </si>
  <si>
    <t xml:space="preserve">суб'єкта малого підприємництва </t>
  </si>
  <si>
    <t>Форма N 1-м</t>
  </si>
  <si>
    <t>I. Необоротні активи</t>
  </si>
  <si>
    <t>Незавершене будівництво</t>
  </si>
  <si>
    <t>Основні засоби:</t>
  </si>
  <si>
    <t>залишкова вартість</t>
  </si>
  <si>
    <t>первісна вартість</t>
  </si>
  <si>
    <t>знос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</si>
  <si>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</si>
  <si>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</si>
  <si>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</si>
  <si>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</si>
  <si>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</si>
  <si>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Готова продукція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</si>
  <si>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</si>
  <si>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</si>
  <si>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</si>
  <si>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</si>
  <si>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</si>
  <si>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</si>
  <si>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</si>
  <si>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</si>
  <si>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</si>
  <si>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</si>
  <si>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</si>
  <si>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</si>
  <si>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020</t>
  </si>
  <si>
    <t>030</t>
  </si>
  <si>
    <t>031</t>
  </si>
  <si>
    <t>032</t>
  </si>
  <si>
    <t>040</t>
  </si>
  <si>
    <t>070</t>
  </si>
  <si>
    <t>080</t>
  </si>
  <si>
    <t>Пасив</t>
  </si>
  <si>
    <t>На початок звітного року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</si>
  <si>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</si>
  <si>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</si>
  <si>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</si>
  <si>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</si>
  <si>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</si>
  <si>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</si>
  <si>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III. Довгострокові зобов'язання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</si>
  <si>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</si>
  <si>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</si>
  <si>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</si>
  <si>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Кредиторська заборгованість за товари, роботи, послуги</t>
  </si>
  <si>
    <t>Поточні зобов'язання за розрахунками:</t>
  </si>
  <si>
    <t>з бюджетом</t>
  </si>
  <si>
    <t>зі страхування</t>
  </si>
  <si>
    <t>з оплати праці</t>
  </si>
  <si>
    <t>Інші поточні зобов'язання</t>
  </si>
  <si>
    <t>Усього за розділом IV</t>
  </si>
  <si>
    <t>V. Доходи майбутніх періодів</t>
  </si>
  <si>
    <t>(</t>
  </si>
  <si>
    <t>)</t>
  </si>
  <si>
    <t>Форма N 2-м</t>
  </si>
  <si>
    <t>1801007</t>
  </si>
  <si>
    <t>2. Звіт про фінансові результати</t>
  </si>
  <si>
    <t>Стаття</t>
  </si>
  <si>
    <t>За звітний період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</si>
  <si>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</si>
  <si>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</si>
  <si>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</si>
  <si>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</si>
  <si>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звичайні доходи</t>
  </si>
  <si>
    <t>Надзвичайні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</si>
  <si>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</si>
  <si>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</si>
  <si>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</si>
  <si>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</si>
  <si>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</si>
  <si>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Інші звичайні витрати</t>
  </si>
  <si>
    <t>Надзвичайні витрати</t>
  </si>
  <si>
    <t>Податок на прибуток</t>
  </si>
  <si>
    <r>
      <t>Разом чисті доходи</t>
    </r>
    <r>
      <rPr>
        <sz val="10"/>
        <rFont val="Times New Roman"/>
        <family val="1"/>
      </rPr>
      <t xml:space="preserve"> (030 + 040 + 050 + 060)</t>
    </r>
  </si>
  <si>
    <r>
      <t>Чистий прибуток (збиток)</t>
    </r>
    <r>
      <rPr>
        <sz val="10"/>
        <rFont val="Times New Roman"/>
        <family val="1"/>
      </rPr>
      <t xml:space="preserve"> (070 - 180)</t>
    </r>
  </si>
  <si>
    <t>010</t>
  </si>
  <si>
    <t>050</t>
  </si>
  <si>
    <t>060</t>
  </si>
  <si>
    <t>090</t>
  </si>
  <si>
    <t>Додаток
до Положення (стандарту) бухгалтерського обліку 25
"Фінансовий звіт суб'єкта малого підприємництва"</t>
  </si>
  <si>
    <t>1801006</t>
  </si>
  <si>
    <t>справедлива (залишкова) вартість</t>
  </si>
  <si>
    <t>035</t>
  </si>
  <si>
    <t>036</t>
  </si>
  <si>
    <t>накопичена амортизація</t>
  </si>
  <si>
    <t>037</t>
  </si>
  <si>
    <t>Поточні біологічні активи</t>
  </si>
  <si>
    <t>110</t>
  </si>
  <si>
    <t>Довгострокові біологічні активи:</t>
  </si>
  <si>
    <t>у тому числі:</t>
  </si>
  <si>
    <t>р.</t>
  </si>
  <si>
    <t>на</t>
  </si>
  <si>
    <t>за</t>
  </si>
  <si>
    <r>
      <t>Чистий дохід (виручка) від реалізації продукції 
(товарів, робіт, послуг)</t>
    </r>
    <r>
      <rPr>
        <sz val="10"/>
        <rFont val="Times New Roman"/>
        <family val="1"/>
      </rPr>
      <t xml:space="preserve"> (010 - 020)</t>
    </r>
  </si>
  <si>
    <t>Збільшення (зменшення) залишків незавершеного 
виробництва і готової продукції</t>
  </si>
  <si>
    <r>
      <t>Разом витрати</t>
    </r>
    <r>
      <rPr>
        <sz val="10"/>
        <rFont val="Times New Roman"/>
        <family val="1"/>
      </rPr>
      <t xml:space="preserve"> 
(090 + 100 + 110 + 120 + 130 + 140 + 150 ± 080+ 160 + 170)</t>
    </r>
  </si>
  <si>
    <t xml:space="preserve">Керівник </t>
  </si>
  <si>
    <t xml:space="preserve">Головний бухгалтер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</si>
  <si>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</si>
  <si>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</si>
  <si>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</si>
  <si>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</si>
  <si>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</si>
  <si>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</si>
  <si>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Організаційно-правова форма господарювання</t>
  </si>
  <si>
    <t>за КОПФГ</t>
  </si>
  <si>
    <t>Середня кількість працівників</t>
  </si>
  <si>
    <t>IV. Необоротні активи та групи вибуття</t>
  </si>
  <si>
    <t>275</t>
  </si>
  <si>
    <t>605</t>
  </si>
  <si>
    <t>Забезпечення матеріального заохочення</t>
  </si>
  <si>
    <t>195</t>
  </si>
  <si>
    <t>201</t>
  </si>
  <si>
    <t>202</t>
  </si>
  <si>
    <t>II. Забезпечення наступних витрат і цільове фінансування</t>
  </si>
  <si>
    <t>20</t>
  </si>
  <si>
    <t>10</t>
  </si>
  <si>
    <t>0</t>
  </si>
  <si>
    <t>2011</t>
  </si>
  <si>
    <t>31 грудня</t>
  </si>
  <si>
    <t>Не передбачено.</t>
  </si>
  <si>
    <t>Святошинський р-н м. Києва</t>
  </si>
  <si>
    <t>51.70.0</t>
  </si>
  <si>
    <t>8038600000</t>
  </si>
  <si>
    <t>ПП "Яяя"</t>
  </si>
  <si>
    <t>11111111</t>
  </si>
  <si>
    <t>03001, м.Київ, вул. Я, 56, офіс.111, т. 111-11-11</t>
  </si>
  <si>
    <t>М К.І.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</si>
</sst>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8">
    <font>
      <sz val="10"/>
      <name val="Times New Roman"/>
      <family val="0"/>
    </font>
    <font>
      <sz val="10"/>
      <name val="Arial Cyr"/>
      <family val="0"/>
    </font>
    <font>
      <b/>
      <sz val="9"/>
      <name val="Arial Cyr"/>
      <family val="2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4"/>
      <name val="Times New Roman"/>
      <family val="0"/>
    </font>
    <font>
      <b/>
      <sz val="4"/>
      <name val="Times New Roman"/>
      <family val="0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 quotePrefix="1">
      <alignment horizontal="left" vertical="center"/>
    </xf>
    <xf numFmtId="49" fontId="0" fillId="0" borderId="0" xfId="0" applyNumberFormat="1" applyFont="1" applyAlignment="1" quotePrefix="1">
      <alignment horizontal="left" vertical="center" wrapText="1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Border="1" applyAlignment="1">
      <alignment horizontal="left" indent="1"/>
    </xf>
    <xf numFmtId="49" fontId="0" fillId="0" borderId="0" xfId="0" applyNumberFormat="1" applyAlignment="1">
      <alignment/>
    </xf>
    <xf numFmtId="49" fontId="2" fillId="0" borderId="0" xfId="17" applyNumberFormat="1" applyFont="1" applyFill="1" applyAlignment="1" quotePrefix="1">
      <alignment horizontal="justify" vertical="center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Fill="1" applyAlignment="1">
      <alignment/>
    </xf>
    <xf numFmtId="49" fontId="0" fillId="0" borderId="3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/>
    </xf>
    <xf numFmtId="49" fontId="0" fillId="0" borderId="6" xfId="0" applyNumberFormat="1" applyFont="1" applyBorder="1" applyAlignment="1">
      <alignment horizont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/>
    </xf>
    <xf numFmtId="172" fontId="6" fillId="2" borderId="12" xfId="0" applyNumberFormat="1" applyFont="1" applyFill="1" applyBorder="1" applyAlignment="1">
      <alignment horizontal="center" vertical="center"/>
    </xf>
    <xf numFmtId="172" fontId="0" fillId="0" borderId="13" xfId="0" applyNumberFormat="1" applyBorder="1" applyAlignment="1">
      <alignment vertical="center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>
      <alignment horizontal="right" wrapText="1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/>
    </xf>
    <xf numFmtId="49" fontId="9" fillId="0" borderId="14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/>
    </xf>
    <xf numFmtId="172" fontId="0" fillId="0" borderId="15" xfId="0" applyNumberFormat="1" applyFont="1" applyBorder="1" applyAlignment="1">
      <alignment horizontal="center" wrapText="1"/>
    </xf>
    <xf numFmtId="172" fontId="0" fillId="0" borderId="12" xfId="0" applyNumberFormat="1" applyFont="1" applyBorder="1" applyAlignment="1">
      <alignment horizontal="center" wrapText="1"/>
    </xf>
    <xf numFmtId="172" fontId="0" fillId="0" borderId="12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172" fontId="0" fillId="0" borderId="15" xfId="0" applyNumberFormat="1" applyFont="1" applyBorder="1" applyAlignment="1">
      <alignment horizontal="center" vertical="center" wrapText="1"/>
    </xf>
    <xf numFmtId="172" fontId="0" fillId="0" borderId="16" xfId="0" applyNumberFormat="1" applyBorder="1" applyAlignment="1">
      <alignment vertical="center"/>
    </xf>
    <xf numFmtId="172" fontId="0" fillId="0" borderId="1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wrapText="1"/>
    </xf>
    <xf numFmtId="172" fontId="0" fillId="2" borderId="15" xfId="0" applyNumberFormat="1" applyFont="1" applyFill="1" applyBorder="1" applyAlignment="1">
      <alignment horizontal="center" vertical="center" wrapText="1"/>
    </xf>
    <xf numFmtId="172" fontId="0" fillId="2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 quotePrefix="1">
      <alignment horizontal="left" vertical="center"/>
    </xf>
    <xf numFmtId="49" fontId="0" fillId="0" borderId="0" xfId="0" applyNumberFormat="1" applyFont="1" applyFill="1" applyAlignment="1" quotePrefix="1">
      <alignment horizontal="left" vertical="center" wrapText="1"/>
    </xf>
    <xf numFmtId="49" fontId="0" fillId="0" borderId="0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/>
    </xf>
    <xf numFmtId="49" fontId="0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 wrapText="1"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right" vertical="top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2" fontId="0" fillId="0" borderId="13" xfId="0" applyNumberFormat="1" applyFill="1" applyBorder="1" applyAlignment="1">
      <alignment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0" fillId="0" borderId="3" xfId="0" applyNumberFormat="1" applyFont="1" applyFill="1" applyBorder="1" applyAlignment="1">
      <alignment horizontal="center" wrapText="1"/>
    </xf>
    <xf numFmtId="172" fontId="0" fillId="0" borderId="15" xfId="0" applyNumberFormat="1" applyFont="1" applyFill="1" applyBorder="1" applyAlignment="1">
      <alignment horizontal="center" wrapText="1"/>
    </xf>
    <xf numFmtId="172" fontId="0" fillId="0" borderId="12" xfId="0" applyNumberFormat="1" applyFont="1" applyFill="1" applyBorder="1" applyAlignment="1">
      <alignment horizontal="center" wrapText="1"/>
    </xf>
    <xf numFmtId="172" fontId="0" fillId="0" borderId="16" xfId="0" applyNumberFormat="1" applyFill="1" applyBorder="1" applyAlignment="1">
      <alignment/>
    </xf>
    <xf numFmtId="49" fontId="0" fillId="0" borderId="6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 wrapText="1"/>
    </xf>
    <xf numFmtId="49" fontId="0" fillId="0" borderId="2" xfId="0" applyNumberFormat="1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172" fontId="0" fillId="0" borderId="16" xfId="0" applyNumberFormat="1" applyFill="1" applyBorder="1" applyAlignment="1">
      <alignment vertical="center"/>
    </xf>
    <xf numFmtId="172" fontId="0" fillId="0" borderId="12" xfId="0" applyNumberFormat="1" applyFont="1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172" fontId="0" fillId="0" borderId="11" xfId="0" applyNumberFormat="1" applyFont="1" applyFill="1" applyBorder="1" applyAlignment="1" applyProtection="1">
      <alignment horizontal="right" vertical="center" wrapText="1"/>
      <protection hidden="1"/>
    </xf>
    <xf numFmtId="172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0" fillId="0" borderId="16" xfId="0" applyNumberFormat="1" applyFont="1" applyFill="1" applyBorder="1" applyAlignment="1" applyProtection="1">
      <alignment horizontal="left" vertical="center" wrapText="1"/>
      <protection hidden="1"/>
    </xf>
    <xf numFmtId="172" fontId="0" fillId="0" borderId="13" xfId="0" applyNumberFormat="1" applyFont="1" applyFill="1" applyBorder="1" applyAlignment="1" applyProtection="1">
      <alignment horizontal="left" vertical="center" wrapText="1"/>
      <protection hidden="1"/>
    </xf>
    <xf numFmtId="172" fontId="0" fillId="0" borderId="21" xfId="0" applyNumberFormat="1" applyFont="1" applyFill="1" applyBorder="1" applyAlignment="1" applyProtection="1">
      <alignment horizontal="right" vertical="center" wrapText="1"/>
      <protection hidden="1"/>
    </xf>
    <xf numFmtId="172" fontId="0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72" fontId="0" fillId="0" borderId="21" xfId="0" applyNumberFormat="1" applyFont="1" applyFill="1" applyBorder="1" applyAlignment="1" applyProtection="1">
      <alignment horizontal="right" vertical="center"/>
      <protection hidden="1"/>
    </xf>
    <xf numFmtId="172" fontId="0" fillId="0" borderId="22" xfId="0" applyNumberFormat="1" applyFont="1" applyFill="1" applyBorder="1" applyAlignment="1" applyProtection="1">
      <alignment horizontal="left" vertical="center"/>
      <protection hidden="1"/>
    </xf>
    <xf numFmtId="172" fontId="0" fillId="2" borderId="13" xfId="0" applyNumberFormat="1" applyFill="1" applyBorder="1" applyAlignment="1">
      <alignment horizontal="center" vertical="center"/>
    </xf>
    <xf numFmtId="172" fontId="0" fillId="2" borderId="16" xfId="0" applyNumberFormat="1" applyFill="1" applyBorder="1" applyAlignment="1">
      <alignment horizontal="center" vertical="center"/>
    </xf>
    <xf numFmtId="172" fontId="6" fillId="2" borderId="15" xfId="0" applyNumberFormat="1" applyFont="1" applyFill="1" applyBorder="1" applyAlignment="1">
      <alignment horizontal="center" vertical="center" wrapText="1"/>
    </xf>
    <xf numFmtId="172" fontId="6" fillId="2" borderId="1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ill="1" applyBorder="1" applyAlignment="1">
      <alignment/>
    </xf>
    <xf numFmtId="49" fontId="0" fillId="0" borderId="0" xfId="0" applyNumberFormat="1" applyAlignment="1">
      <alignment horizontal="left" vertical="top"/>
    </xf>
    <xf numFmtId="49" fontId="6" fillId="0" borderId="0" xfId="0" applyNumberFormat="1" applyFont="1" applyFill="1" applyAlignment="1">
      <alignment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 applyProtection="1">
      <alignment horizontal="right" vertical="center" wrapText="1"/>
      <protection hidden="1"/>
    </xf>
    <xf numFmtId="49" fontId="0" fillId="0" borderId="24" xfId="0" applyNumberFormat="1" applyFont="1" applyBorder="1" applyAlignment="1">
      <alignment horizontal="center" vertical="center" wrapText="1"/>
    </xf>
    <xf numFmtId="172" fontId="6" fillId="2" borderId="16" xfId="0" applyNumberFormat="1" applyFont="1" applyFill="1" applyBorder="1" applyAlignment="1">
      <alignment vertical="center"/>
    </xf>
    <xf numFmtId="172" fontId="6" fillId="2" borderId="13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0" fillId="0" borderId="0" xfId="0" applyNumberFormat="1" applyFont="1" applyBorder="1" applyAlignment="1" applyProtection="1">
      <alignment/>
      <protection hidden="1"/>
    </xf>
    <xf numFmtId="49" fontId="15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0" fontId="7" fillId="0" borderId="0" xfId="0" applyNumberFormat="1" applyFont="1" applyAlignment="1" applyProtection="1">
      <alignment/>
      <protection hidden="1"/>
    </xf>
    <xf numFmtId="0" fontId="7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Fill="1" applyAlignment="1" applyProtection="1">
      <alignment/>
      <protection hidden="1"/>
    </xf>
    <xf numFmtId="49" fontId="7" fillId="0" borderId="0" xfId="0" applyNumberFormat="1" applyFont="1" applyAlignment="1">
      <alignment/>
    </xf>
    <xf numFmtId="0" fontId="17" fillId="0" borderId="0" xfId="0" applyNumberFormat="1" applyFont="1" applyAlignment="1" applyProtection="1">
      <alignment horizontal="left" indent="3"/>
      <protection hidden="1"/>
    </xf>
    <xf numFmtId="0" fontId="7" fillId="0" borderId="0" xfId="0" applyNumberFormat="1" applyFont="1" applyAlignment="1" applyProtection="1">
      <alignment horizontal="left" indent="3"/>
      <protection hidden="1"/>
    </xf>
    <xf numFmtId="0" fontId="7" fillId="0" borderId="0" xfId="0" applyNumberFormat="1" applyFont="1" applyAlignment="1" applyProtection="1">
      <alignment/>
      <protection hidden="1"/>
    </xf>
    <xf numFmtId="0" fontId="7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Fill="1" applyAlignment="1" applyProtection="1">
      <alignment/>
      <protection hidden="1"/>
    </xf>
    <xf numFmtId="49" fontId="7" fillId="0" borderId="0" xfId="0" applyNumberFormat="1" applyFont="1" applyAlignment="1">
      <alignment/>
    </xf>
    <xf numFmtId="172" fontId="6" fillId="2" borderId="11" xfId="0" applyNumberFormat="1" applyFont="1" applyFill="1" applyBorder="1" applyAlignment="1">
      <alignment horizontal="center" vertical="center"/>
    </xf>
    <xf numFmtId="172" fontId="6" fillId="2" borderId="12" xfId="0" applyNumberFormat="1" applyFont="1" applyFill="1" applyBorder="1" applyAlignment="1">
      <alignment horizontal="center" vertical="center"/>
    </xf>
    <xf numFmtId="172" fontId="6" fillId="2" borderId="16" xfId="0" applyNumberFormat="1" applyFont="1" applyFill="1" applyBorder="1" applyAlignment="1">
      <alignment horizontal="center" vertical="center"/>
    </xf>
    <xf numFmtId="172" fontId="6" fillId="2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172" fontId="0" fillId="0" borderId="25" xfId="0" applyNumberFormat="1" applyFont="1" applyBorder="1" applyAlignment="1">
      <alignment horizontal="center" wrapText="1"/>
    </xf>
    <xf numFmtId="172" fontId="0" fillId="0" borderId="26" xfId="0" applyNumberFormat="1" applyFont="1" applyBorder="1" applyAlignment="1">
      <alignment horizontal="center" wrapText="1"/>
    </xf>
    <xf numFmtId="172" fontId="0" fillId="0" borderId="27" xfId="0" applyNumberFormat="1" applyFont="1" applyBorder="1" applyAlignment="1">
      <alignment horizontal="center" wrapText="1"/>
    </xf>
    <xf numFmtId="172" fontId="0" fillId="0" borderId="28" xfId="0" applyNumberFormat="1" applyFont="1" applyBorder="1" applyAlignment="1">
      <alignment horizontal="center" wrapText="1"/>
    </xf>
    <xf numFmtId="172" fontId="0" fillId="0" borderId="29" xfId="0" applyNumberFormat="1" applyFont="1" applyBorder="1" applyAlignment="1">
      <alignment horizontal="center" wrapText="1"/>
    </xf>
    <xf numFmtId="172" fontId="6" fillId="2" borderId="11" xfId="0" applyNumberFormat="1" applyFont="1" applyFill="1" applyBorder="1" applyAlignment="1">
      <alignment horizontal="center" wrapText="1"/>
    </xf>
    <xf numFmtId="172" fontId="6" fillId="2" borderId="13" xfId="0" applyNumberFormat="1" applyFont="1" applyFill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172" fontId="6" fillId="2" borderId="30" xfId="0" applyNumberFormat="1" applyFont="1" applyFill="1" applyBorder="1" applyAlignment="1">
      <alignment horizontal="center" wrapText="1"/>
    </xf>
    <xf numFmtId="172" fontId="6" fillId="2" borderId="31" xfId="0" applyNumberFormat="1" applyFont="1" applyFill="1" applyBorder="1" applyAlignment="1">
      <alignment horizontal="center" wrapText="1"/>
    </xf>
    <xf numFmtId="172" fontId="6" fillId="2" borderId="15" xfId="0" applyNumberFormat="1" applyFont="1" applyFill="1" applyBorder="1" applyAlignment="1">
      <alignment horizontal="center" wrapText="1"/>
    </xf>
    <xf numFmtId="172" fontId="6" fillId="2" borderId="12" xfId="0" applyNumberFormat="1" applyFont="1" applyFill="1" applyBorder="1" applyAlignment="1">
      <alignment horizontal="center" wrapText="1"/>
    </xf>
    <xf numFmtId="172" fontId="6" fillId="2" borderId="16" xfId="0" applyNumberFormat="1" applyFont="1" applyFill="1" applyBorder="1" applyAlignment="1">
      <alignment horizontal="center" wrapText="1"/>
    </xf>
    <xf numFmtId="172" fontId="6" fillId="2" borderId="32" xfId="0" applyNumberFormat="1" applyFont="1" applyFill="1" applyBorder="1" applyAlignment="1">
      <alignment horizontal="center" wrapText="1"/>
    </xf>
    <xf numFmtId="172" fontId="6" fillId="2" borderId="33" xfId="0" applyNumberFormat="1" applyFont="1" applyFill="1" applyBorder="1" applyAlignment="1">
      <alignment horizontal="center" wrapText="1"/>
    </xf>
    <xf numFmtId="172" fontId="6" fillId="2" borderId="34" xfId="0" applyNumberFormat="1" applyFont="1" applyFill="1" applyBorder="1" applyAlignment="1">
      <alignment horizontal="center" wrapText="1"/>
    </xf>
    <xf numFmtId="172" fontId="6" fillId="0" borderId="11" xfId="0" applyNumberFormat="1" applyFont="1" applyBorder="1" applyAlignment="1">
      <alignment horizontal="center" wrapText="1"/>
    </xf>
    <xf numFmtId="172" fontId="6" fillId="0" borderId="13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wrapText="1"/>
    </xf>
    <xf numFmtId="172" fontId="6" fillId="0" borderId="15" xfId="0" applyNumberFormat="1" applyFont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172" fontId="6" fillId="0" borderId="16" xfId="0" applyNumberFormat="1" applyFont="1" applyBorder="1" applyAlignment="1">
      <alignment horizontal="center" wrapText="1"/>
    </xf>
    <xf numFmtId="49" fontId="9" fillId="0" borderId="35" xfId="0" applyNumberFormat="1" applyFont="1" applyBorder="1" applyAlignment="1">
      <alignment wrapText="1"/>
    </xf>
    <xf numFmtId="49" fontId="6" fillId="0" borderId="4" xfId="0" applyNumberFormat="1" applyFont="1" applyFill="1" applyBorder="1" applyAlignment="1">
      <alignment wrapText="1"/>
    </xf>
    <xf numFmtId="49" fontId="0" fillId="0" borderId="4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6" fillId="0" borderId="16" xfId="0" applyNumberFormat="1" applyFont="1" applyFill="1" applyBorder="1" applyAlignment="1">
      <alignment wrapText="1"/>
    </xf>
    <xf numFmtId="49" fontId="0" fillId="0" borderId="38" xfId="0" applyNumberFormat="1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left" wrapText="1"/>
    </xf>
    <xf numFmtId="172" fontId="0" fillId="0" borderId="11" xfId="0" applyNumberFormat="1" applyFont="1" applyBorder="1" applyAlignment="1">
      <alignment horizontal="center" wrapText="1"/>
    </xf>
    <xf numFmtId="172" fontId="0" fillId="0" borderId="12" xfId="0" applyNumberFormat="1" applyFont="1" applyBorder="1" applyAlignment="1">
      <alignment horizontal="center" wrapText="1"/>
    </xf>
    <xf numFmtId="172" fontId="0" fillId="0" borderId="13" xfId="0" applyNumberFormat="1" applyFont="1" applyBorder="1" applyAlignment="1">
      <alignment horizontal="center" wrapText="1"/>
    </xf>
    <xf numFmtId="172" fontId="0" fillId="0" borderId="15" xfId="0" applyNumberFormat="1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left" wrapText="1" indent="1"/>
    </xf>
    <xf numFmtId="49" fontId="0" fillId="0" borderId="1" xfId="0" applyNumberFormat="1" applyFont="1" applyBorder="1" applyAlignment="1">
      <alignment horizontal="left" wrapText="1" indent="1"/>
    </xf>
    <xf numFmtId="49" fontId="0" fillId="0" borderId="39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172" fontId="0" fillId="2" borderId="11" xfId="0" applyNumberFormat="1" applyFill="1" applyBorder="1" applyAlignment="1">
      <alignment horizontal="center" vertical="center"/>
    </xf>
    <xf numFmtId="172" fontId="0" fillId="2" borderId="12" xfId="0" applyNumberFormat="1" applyFill="1" applyBorder="1" applyAlignment="1">
      <alignment horizontal="center" vertical="center"/>
    </xf>
    <xf numFmtId="172" fontId="0" fillId="2" borderId="16" xfId="0" applyNumberFormat="1" applyFill="1" applyBorder="1" applyAlignment="1">
      <alignment horizontal="center" vertical="center"/>
    </xf>
    <xf numFmtId="172" fontId="0" fillId="2" borderId="13" xfId="0" applyNumberForma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6" fillId="0" borderId="41" xfId="0" applyNumberFormat="1" applyFont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justify" vertical="center" wrapText="1"/>
    </xf>
    <xf numFmtId="49" fontId="0" fillId="0" borderId="12" xfId="0" applyNumberFormat="1" applyFont="1" applyBorder="1" applyAlignment="1">
      <alignment horizontal="left" vertical="center" wrapText="1" indent="1"/>
    </xf>
    <xf numFmtId="49" fontId="0" fillId="0" borderId="0" xfId="0" applyNumberFormat="1" applyFont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justify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 indent="1"/>
    </xf>
    <xf numFmtId="49" fontId="0" fillId="0" borderId="42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indent="1"/>
    </xf>
    <xf numFmtId="49" fontId="0" fillId="0" borderId="44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45" xfId="0" applyNumberFormat="1" applyFont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172" fontId="0" fillId="0" borderId="28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49" fontId="6" fillId="0" borderId="39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 wrapText="1"/>
    </xf>
    <xf numFmtId="49" fontId="0" fillId="0" borderId="38" xfId="0" applyNumberFormat="1" applyFont="1" applyBorder="1" applyAlignment="1">
      <alignment horizontal="left" wrapText="1" indent="1"/>
    </xf>
    <xf numFmtId="49" fontId="0" fillId="0" borderId="12" xfId="0" applyNumberFormat="1" applyFont="1" applyBorder="1" applyAlignment="1">
      <alignment horizontal="left" wrapText="1" indent="1"/>
    </xf>
    <xf numFmtId="49" fontId="0" fillId="0" borderId="16" xfId="0" applyNumberFormat="1" applyFont="1" applyBorder="1" applyAlignment="1">
      <alignment horizontal="left" wrapText="1" indent="1"/>
    </xf>
    <xf numFmtId="49" fontId="0" fillId="0" borderId="50" xfId="0" applyNumberFormat="1" applyFont="1" applyBorder="1" applyAlignment="1">
      <alignment horizontal="center" vertical="center" wrapText="1"/>
    </xf>
    <xf numFmtId="172" fontId="6" fillId="2" borderId="30" xfId="0" applyNumberFormat="1" applyFont="1" applyFill="1" applyBorder="1" applyAlignment="1">
      <alignment horizontal="center" vertical="center"/>
    </xf>
    <xf numFmtId="172" fontId="6" fillId="2" borderId="33" xfId="0" applyNumberFormat="1" applyFont="1" applyFill="1" applyBorder="1" applyAlignment="1">
      <alignment horizontal="center" vertical="center"/>
    </xf>
    <xf numFmtId="172" fontId="6" fillId="2" borderId="34" xfId="0" applyNumberFormat="1" applyFont="1" applyFill="1" applyBorder="1" applyAlignment="1">
      <alignment horizontal="center" vertical="center"/>
    </xf>
    <xf numFmtId="172" fontId="6" fillId="2" borderId="31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25" xfId="0" applyNumberFormat="1" applyFont="1" applyBorder="1" applyAlignment="1">
      <alignment horizontal="center" vertical="center" wrapText="1"/>
    </xf>
    <xf numFmtId="172" fontId="0" fillId="0" borderId="26" xfId="0" applyNumberFormat="1" applyFont="1" applyBorder="1" applyAlignment="1">
      <alignment horizontal="center" vertical="center" wrapText="1"/>
    </xf>
    <xf numFmtId="172" fontId="0" fillId="0" borderId="27" xfId="0" applyNumberFormat="1" applyFont="1" applyBorder="1" applyAlignment="1">
      <alignment horizontal="center" vertical="center" wrapText="1"/>
    </xf>
    <xf numFmtId="172" fontId="0" fillId="0" borderId="28" xfId="0" applyNumberFormat="1" applyFont="1" applyBorder="1" applyAlignment="1">
      <alignment horizontal="center" vertical="center" wrapText="1"/>
    </xf>
    <xf numFmtId="172" fontId="0" fillId="0" borderId="29" xfId="0" applyNumberFormat="1" applyFont="1" applyBorder="1" applyAlignment="1">
      <alignment horizontal="center" vertical="center" wrapText="1"/>
    </xf>
    <xf numFmtId="172" fontId="6" fillId="2" borderId="15" xfId="0" applyNumberFormat="1" applyFont="1" applyFill="1" applyBorder="1" applyAlignment="1">
      <alignment horizontal="center" vertical="center" wrapText="1"/>
    </xf>
    <xf numFmtId="172" fontId="6" fillId="2" borderId="12" xfId="0" applyNumberFormat="1" applyFont="1" applyFill="1" applyBorder="1" applyAlignment="1">
      <alignment horizontal="center" vertical="center" wrapText="1"/>
    </xf>
    <xf numFmtId="172" fontId="6" fillId="2" borderId="16" xfId="0" applyNumberFormat="1" applyFont="1" applyFill="1" applyBorder="1" applyAlignment="1">
      <alignment horizontal="center" vertical="center" wrapText="1"/>
    </xf>
    <xf numFmtId="172" fontId="6" fillId="2" borderId="11" xfId="0" applyNumberFormat="1" applyFont="1" applyFill="1" applyBorder="1" applyAlignment="1">
      <alignment horizontal="center" vertical="center" wrapText="1"/>
    </xf>
    <xf numFmtId="172" fontId="6" fillId="2" borderId="13" xfId="0" applyNumberFormat="1" applyFont="1" applyFill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left" wrapText="1" indent="1"/>
    </xf>
    <xf numFmtId="49" fontId="9" fillId="0" borderId="4" xfId="0" applyNumberFormat="1" applyFont="1" applyBorder="1" applyAlignment="1">
      <alignment horizontal="left" wrapText="1" indent="1"/>
    </xf>
    <xf numFmtId="49" fontId="0" fillId="0" borderId="41" xfId="0" applyNumberFormat="1" applyFont="1" applyBorder="1" applyAlignment="1">
      <alignment wrapText="1"/>
    </xf>
    <xf numFmtId="49" fontId="0" fillId="0" borderId="5" xfId="0" applyNumberFormat="1" applyFont="1" applyBorder="1" applyAlignment="1">
      <alignment wrapText="1"/>
    </xf>
    <xf numFmtId="49" fontId="0" fillId="0" borderId="51" xfId="0" applyNumberFormat="1" applyFont="1" applyBorder="1" applyAlignment="1">
      <alignment wrapText="1"/>
    </xf>
    <xf numFmtId="49" fontId="0" fillId="0" borderId="23" xfId="0" applyNumberFormat="1" applyFont="1" applyBorder="1" applyAlignment="1">
      <alignment wrapText="1"/>
    </xf>
    <xf numFmtId="49" fontId="6" fillId="0" borderId="38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49" fontId="6" fillId="0" borderId="16" xfId="0" applyNumberFormat="1" applyFont="1" applyBorder="1" applyAlignment="1">
      <alignment wrapText="1"/>
    </xf>
    <xf numFmtId="49" fontId="0" fillId="0" borderId="38" xfId="0" applyNumberFormat="1" applyFont="1" applyBorder="1" applyAlignment="1">
      <alignment horizontal="left" wrapText="1" indent="4"/>
    </xf>
    <xf numFmtId="49" fontId="0" fillId="0" borderId="12" xfId="0" applyNumberFormat="1" applyFont="1" applyBorder="1" applyAlignment="1">
      <alignment horizontal="left" wrapText="1" indent="4"/>
    </xf>
    <xf numFmtId="49" fontId="0" fillId="0" borderId="16" xfId="0" applyNumberFormat="1" applyFont="1" applyBorder="1" applyAlignment="1">
      <alignment horizontal="left" wrapText="1" indent="4"/>
    </xf>
    <xf numFmtId="49" fontId="0" fillId="0" borderId="39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left" indent="1"/>
    </xf>
    <xf numFmtId="49" fontId="0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6" fillId="0" borderId="39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center"/>
    </xf>
    <xf numFmtId="172" fontId="0" fillId="0" borderId="12" xfId="0" applyNumberForma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wrapText="1"/>
    </xf>
    <xf numFmtId="3" fontId="0" fillId="0" borderId="37" xfId="0" applyNumberFormat="1" applyFont="1" applyFill="1" applyBorder="1" applyAlignment="1">
      <alignment horizontal="center" wrapText="1"/>
    </xf>
    <xf numFmtId="0" fontId="11" fillId="3" borderId="0" xfId="17" applyFont="1" applyFill="1" applyAlignment="1" quotePrefix="1">
      <alignment horizontal="justify"/>
      <protection/>
    </xf>
    <xf numFmtId="0" fontId="2" fillId="3" borderId="0" xfId="17" applyFont="1" applyFill="1" applyAlignment="1" quotePrefix="1">
      <alignment horizontal="justify" vertical="center"/>
      <protection/>
    </xf>
    <xf numFmtId="0" fontId="12" fillId="3" borderId="0" xfId="17" applyFont="1" applyFill="1" applyAlignment="1">
      <alignment horizontal="justify"/>
      <protection/>
    </xf>
    <xf numFmtId="0" fontId="6" fillId="0" borderId="0" xfId="0" applyNumberFormat="1" applyFont="1" applyAlignment="1" applyProtection="1">
      <alignment horizontal="left" indent="3"/>
      <protection hidden="1"/>
    </xf>
    <xf numFmtId="49" fontId="0" fillId="0" borderId="14" xfId="0" applyNumberFormat="1" applyFont="1" applyBorder="1" applyAlignment="1" applyProtection="1">
      <alignment horizontal="center"/>
      <protection hidden="1"/>
    </xf>
    <xf numFmtId="0" fontId="0" fillId="0" borderId="14" xfId="0" applyNumberFormat="1" applyFont="1" applyBorder="1" applyAlignment="1" applyProtection="1">
      <alignment horizontal="center"/>
      <protection hidden="1"/>
    </xf>
    <xf numFmtId="49" fontId="6" fillId="0" borderId="14" xfId="0" applyNumberFormat="1" applyFont="1" applyBorder="1" applyAlignment="1" applyProtection="1">
      <alignment horizontal="left"/>
      <protection hidden="1"/>
    </xf>
    <xf numFmtId="0" fontId="6" fillId="0" borderId="14" xfId="0" applyNumberFormat="1" applyFont="1" applyBorder="1" applyAlignment="1" applyProtection="1">
      <alignment horizontal="left"/>
      <protection hidden="1"/>
    </xf>
    <xf numFmtId="49" fontId="0" fillId="0" borderId="14" xfId="0" applyNumberFormat="1" applyFont="1" applyBorder="1" applyAlignment="1" applyProtection="1">
      <alignment horizontal="center"/>
      <protection hidden="1"/>
    </xf>
    <xf numFmtId="0" fontId="0" fillId="0" borderId="14" xfId="0" applyNumberFormat="1" applyFont="1" applyBorder="1" applyAlignment="1" applyProtection="1">
      <alignment horizontal="center"/>
      <protection hidden="1"/>
    </xf>
    <xf numFmtId="49" fontId="0" fillId="0" borderId="14" xfId="0" applyNumberFormat="1" applyFont="1" applyBorder="1" applyAlignment="1" applyProtection="1">
      <alignment horizontal="left"/>
      <protection hidden="1"/>
    </xf>
    <xf numFmtId="0" fontId="0" fillId="0" borderId="14" xfId="0" applyNumberFormat="1" applyFont="1" applyBorder="1" applyAlignment="1" applyProtection="1">
      <alignment horizontal="left"/>
      <protection hidden="1"/>
    </xf>
    <xf numFmtId="172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172" fontId="0" fillId="0" borderId="1" xfId="0" applyNumberFormat="1" applyFont="1" applyFill="1" applyBorder="1" applyAlignment="1" applyProtection="1">
      <alignment horizontal="center" vertical="center"/>
      <protection hidden="1"/>
    </xf>
    <xf numFmtId="172" fontId="0" fillId="0" borderId="37" xfId="0" applyNumberFormat="1" applyFont="1" applyFill="1" applyBorder="1" applyAlignment="1" applyProtection="1">
      <alignment horizontal="center" vertical="center"/>
      <protection hidden="1"/>
    </xf>
    <xf numFmtId="49" fontId="0" fillId="0" borderId="39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49" fontId="6" fillId="0" borderId="39" xfId="0" applyNumberFormat="1" applyFont="1" applyFill="1" applyBorder="1" applyAlignment="1">
      <alignment wrapText="1"/>
    </xf>
    <xf numFmtId="0" fontId="11" fillId="3" borderId="0" xfId="17" applyFont="1" applyFill="1" applyAlignment="1" quotePrefix="1">
      <alignment horizontal="justify" vertical="center" wrapText="1"/>
      <protection/>
    </xf>
    <xf numFmtId="49" fontId="13" fillId="3" borderId="0" xfId="0" applyNumberFormat="1" applyFont="1" applyFill="1" applyAlignment="1">
      <alignment horizontal="justify" vertical="center" wrapText="1"/>
    </xf>
    <xf numFmtId="49" fontId="14" fillId="3" borderId="0" xfId="0" applyNumberFormat="1" applyFont="1" applyFill="1" applyAlignment="1">
      <alignment horizontal="justify" vertical="center" wrapText="1"/>
    </xf>
    <xf numFmtId="0" fontId="2" fillId="3" borderId="0" xfId="17" applyFont="1" applyFill="1" applyAlignment="1" quotePrefix="1">
      <alignment horizontal="justify" vertical="center" wrapText="1"/>
      <protection/>
    </xf>
    <xf numFmtId="49" fontId="0" fillId="0" borderId="0" xfId="0" applyNumberFormat="1" applyFont="1" applyFill="1" applyAlignment="1">
      <alignment horizontal="justify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172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0" fillId="0" borderId="12" xfId="0" applyNumberFormat="1" applyFill="1" applyBorder="1" applyAlignment="1" applyProtection="1">
      <alignment/>
      <protection hidden="1"/>
    </xf>
    <xf numFmtId="0" fontId="0" fillId="0" borderId="12" xfId="0" applyNumberFormat="1" applyFont="1" applyFill="1" applyBorder="1" applyAlignment="1">
      <alignment horizontal="left" wrapText="1"/>
    </xf>
    <xf numFmtId="0" fontId="0" fillId="0" borderId="16" xfId="0" applyNumberFormat="1" applyFont="1" applyFill="1" applyBorder="1" applyAlignment="1">
      <alignment horizontal="left" wrapText="1"/>
    </xf>
    <xf numFmtId="49" fontId="0" fillId="0" borderId="38" xfId="0" applyNumberFormat="1" applyFont="1" applyFill="1" applyBorder="1" applyAlignment="1">
      <alignment horizontal="left" wrapText="1" indent="4"/>
    </xf>
    <xf numFmtId="0" fontId="0" fillId="0" borderId="12" xfId="0" applyNumberFormat="1" applyFont="1" applyFill="1" applyBorder="1" applyAlignment="1">
      <alignment horizontal="left" wrapText="1" indent="4"/>
    </xf>
    <xf numFmtId="0" fontId="0" fillId="0" borderId="16" xfId="0" applyNumberFormat="1" applyFont="1" applyFill="1" applyBorder="1" applyAlignment="1">
      <alignment horizontal="left" wrapText="1" indent="4"/>
    </xf>
    <xf numFmtId="49" fontId="0" fillId="0" borderId="41" xfId="0" applyNumberFormat="1" applyFont="1" applyFill="1" applyBorder="1" applyAlignment="1">
      <alignment wrapText="1"/>
    </xf>
    <xf numFmtId="49" fontId="0" fillId="0" borderId="5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172" fontId="0" fillId="0" borderId="0" xfId="0" applyNumberFormat="1" applyFill="1" applyBorder="1" applyAlignment="1" applyProtection="1">
      <alignment/>
      <protection hidden="1"/>
    </xf>
    <xf numFmtId="49" fontId="0" fillId="0" borderId="50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left" wrapText="1" indent="1"/>
    </xf>
    <xf numFmtId="49" fontId="0" fillId="0" borderId="1" xfId="0" applyNumberFormat="1" applyFont="1" applyFill="1" applyBorder="1" applyAlignment="1">
      <alignment horizontal="left" wrapText="1" indent="1"/>
    </xf>
    <xf numFmtId="49" fontId="6" fillId="0" borderId="41" xfId="0" applyNumberFormat="1" applyFont="1" applyFill="1" applyBorder="1" applyAlignment="1">
      <alignment wrapText="1"/>
    </xf>
    <xf numFmtId="49" fontId="6" fillId="0" borderId="5" xfId="0" applyNumberFormat="1" applyFont="1" applyFill="1" applyBorder="1" applyAlignment="1">
      <alignment wrapText="1"/>
    </xf>
    <xf numFmtId="49" fontId="9" fillId="0" borderId="52" xfId="0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49" fontId="9" fillId="0" borderId="34" xfId="0" applyNumberFormat="1" applyFont="1" applyFill="1" applyBorder="1" applyAlignment="1">
      <alignment wrapText="1"/>
    </xf>
    <xf numFmtId="49" fontId="0" fillId="0" borderId="43" xfId="0" applyNumberFormat="1" applyFont="1" applyFill="1" applyBorder="1" applyAlignment="1">
      <alignment horizontal="center" vertical="center" wrapText="1"/>
    </xf>
    <xf numFmtId="172" fontId="0" fillId="0" borderId="30" xfId="0" applyNumberFormat="1" applyFont="1" applyFill="1" applyBorder="1" applyAlignment="1" applyProtection="1">
      <alignment horizontal="center" vertical="center"/>
      <protection hidden="1"/>
    </xf>
    <xf numFmtId="172" fontId="0" fillId="0" borderId="33" xfId="0" applyNumberFormat="1" applyFont="1" applyFill="1" applyBorder="1" applyAlignment="1" applyProtection="1">
      <alignment horizontal="center" vertical="center"/>
      <protection hidden="1"/>
    </xf>
    <xf numFmtId="172" fontId="0" fillId="0" borderId="31" xfId="0" applyNumberFormat="1" applyFont="1" applyFill="1" applyBorder="1" applyAlignment="1" applyProtection="1">
      <alignment horizontal="center" vertical="center"/>
      <protection hidden="1"/>
    </xf>
    <xf numFmtId="172" fontId="0" fillId="0" borderId="30" xfId="0" applyNumberFormat="1" applyFont="1" applyFill="1" applyBorder="1" applyAlignment="1" applyProtection="1">
      <alignment horizontal="center" vertical="center" wrapText="1"/>
      <protection hidden="1"/>
    </xf>
    <xf numFmtId="172" fontId="0" fillId="0" borderId="33" xfId="0" applyNumberFormat="1" applyFont="1" applyFill="1" applyBorder="1" applyAlignment="1" applyProtection="1">
      <alignment horizontal="center" vertical="center" wrapText="1"/>
      <protection hidden="1"/>
    </xf>
    <xf numFmtId="17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38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0" fillId="0" borderId="16" xfId="0" applyNumberFormat="1" applyFont="1" applyFill="1" applyBorder="1" applyAlignment="1">
      <alignment wrapText="1"/>
    </xf>
    <xf numFmtId="49" fontId="0" fillId="0" borderId="38" xfId="0" applyNumberFormat="1" applyFont="1" applyFill="1" applyBorder="1" applyAlignment="1">
      <alignment horizontal="left" wrapText="1" indent="1"/>
    </xf>
    <xf numFmtId="49" fontId="0" fillId="0" borderId="12" xfId="0" applyNumberFormat="1" applyFont="1" applyFill="1" applyBorder="1" applyAlignment="1">
      <alignment horizontal="left" wrapText="1" indent="1"/>
    </xf>
    <xf numFmtId="49" fontId="0" fillId="0" borderId="16" xfId="0" applyNumberFormat="1" applyFont="1" applyFill="1" applyBorder="1" applyAlignment="1">
      <alignment horizontal="left" wrapText="1" indent="1"/>
    </xf>
    <xf numFmtId="172" fontId="0" fillId="0" borderId="28" xfId="0" applyNumberFormat="1" applyFill="1" applyBorder="1" applyAlignment="1">
      <alignment horizontal="center" vertical="center"/>
    </xf>
    <xf numFmtId="172" fontId="0" fillId="0" borderId="26" xfId="0" applyNumberFormat="1" applyFill="1" applyBorder="1" applyAlignment="1">
      <alignment horizontal="center" vertical="center"/>
    </xf>
    <xf numFmtId="172" fontId="0" fillId="0" borderId="29" xfId="0" applyNumberFormat="1" applyFill="1" applyBorder="1" applyAlignment="1">
      <alignment horizontal="center" vertical="center"/>
    </xf>
    <xf numFmtId="172" fontId="0" fillId="0" borderId="27" xfId="0" applyNumberForma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 indent="1"/>
    </xf>
    <xf numFmtId="0" fontId="6" fillId="0" borderId="12" xfId="0" applyNumberFormat="1" applyFont="1" applyFill="1" applyBorder="1" applyAlignment="1">
      <alignment horizontal="left" vertical="center" wrapText="1" indent="1"/>
    </xf>
    <xf numFmtId="49" fontId="6" fillId="0" borderId="14" xfId="0" applyNumberFormat="1" applyFont="1" applyFill="1" applyBorder="1" applyAlignment="1">
      <alignment horizontal="left" indent="1"/>
    </xf>
    <xf numFmtId="0" fontId="6" fillId="0" borderId="14" xfId="0" applyNumberFormat="1" applyFont="1" applyFill="1" applyBorder="1" applyAlignment="1">
      <alignment horizontal="left" inden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wrapText="1"/>
    </xf>
    <xf numFmtId="0" fontId="9" fillId="0" borderId="14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left" vertical="center" wrapText="1" indent="1"/>
    </xf>
    <xf numFmtId="0" fontId="6" fillId="0" borderId="14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Alignment="1">
      <alignment horizontal="right" vertical="center"/>
    </xf>
    <xf numFmtId="49" fontId="0" fillId="0" borderId="12" xfId="0" applyNumberFormat="1" applyFont="1" applyFill="1" applyBorder="1" applyAlignment="1">
      <alignment horizontal="left" vertical="center" wrapText="1" indent="1"/>
    </xf>
    <xf numFmtId="0" fontId="0" fillId="0" borderId="12" xfId="0" applyNumberFormat="1" applyFont="1" applyFill="1" applyBorder="1" applyAlignment="1">
      <alignment horizontal="left" vertical="center" wrapText="1" indent="1"/>
    </xf>
    <xf numFmtId="49" fontId="8" fillId="0" borderId="0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Fill="1" applyAlignment="1">
      <alignment horizontal="left"/>
    </xf>
    <xf numFmtId="49" fontId="0" fillId="0" borderId="14" xfId="0" applyNumberFormat="1" applyFont="1" applyFill="1" applyBorder="1" applyAlignment="1">
      <alignment horizontal="left" vertical="center" wrapText="1" indent="1"/>
    </xf>
    <xf numFmtId="0" fontId="0" fillId="0" borderId="14" xfId="0" applyNumberFormat="1" applyFont="1" applyFill="1" applyBorder="1" applyAlignment="1">
      <alignment horizontal="left" vertical="center" wrapText="1" indent="1"/>
    </xf>
    <xf numFmtId="49" fontId="6" fillId="0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49" fontId="6" fillId="0" borderId="53" xfId="0" applyNumberFormat="1" applyFont="1" applyFill="1" applyBorder="1" applyAlignment="1">
      <alignment wrapText="1"/>
    </xf>
    <xf numFmtId="49" fontId="6" fillId="0" borderId="18" xfId="0" applyNumberFormat="1" applyFont="1" applyFill="1" applyBorder="1" applyAlignment="1">
      <alignment wrapText="1"/>
    </xf>
    <xf numFmtId="172" fontId="0" fillId="0" borderId="25" xfId="0" applyNumberFormat="1" applyFont="1" applyFill="1" applyBorder="1" applyAlignment="1">
      <alignment horizontal="center" wrapText="1"/>
    </xf>
    <xf numFmtId="172" fontId="0" fillId="0" borderId="26" xfId="0" applyNumberFormat="1" applyFont="1" applyFill="1" applyBorder="1" applyAlignment="1">
      <alignment horizontal="center" wrapText="1"/>
    </xf>
    <xf numFmtId="172" fontId="0" fillId="0" borderId="27" xfId="0" applyNumberFormat="1" applyFont="1" applyFill="1" applyBorder="1" applyAlignment="1">
      <alignment horizontal="center" wrapText="1"/>
    </xf>
    <xf numFmtId="172" fontId="0" fillId="0" borderId="28" xfId="0" applyNumberFormat="1" applyFont="1" applyFill="1" applyBorder="1" applyAlignment="1">
      <alignment horizontal="center" wrapText="1"/>
    </xf>
    <xf numFmtId="172" fontId="0" fillId="0" borderId="29" xfId="0" applyNumberFormat="1" applyFont="1" applyFill="1" applyBorder="1" applyAlignment="1">
      <alignment horizontal="center" wrapText="1"/>
    </xf>
    <xf numFmtId="17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172" fontId="0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0" applyNumberFormat="1" applyFont="1" applyFill="1" applyAlignment="1">
      <alignment horizontal="center"/>
    </xf>
    <xf numFmtId="172" fontId="0" fillId="0" borderId="4" xfId="0" applyNumberFormat="1" applyFont="1" applyFill="1" applyBorder="1" applyAlignment="1" applyProtection="1">
      <alignment horizontal="center" vertical="center"/>
      <protection hidden="1"/>
    </xf>
    <xf numFmtId="172" fontId="0" fillId="0" borderId="36" xfId="0" applyNumberFormat="1" applyFont="1" applyFill="1" applyBorder="1" applyAlignment="1" applyProtection="1">
      <alignment horizontal="center" vertical="center"/>
      <protection hidden="1"/>
    </xf>
    <xf numFmtId="49" fontId="9" fillId="0" borderId="35" xfId="0" applyNumberFormat="1" applyFont="1" applyFill="1" applyBorder="1" applyAlignment="1">
      <alignment horizontal="left" wrapText="1" indent="1"/>
    </xf>
    <xf numFmtId="49" fontId="9" fillId="0" borderId="4" xfId="0" applyNumberFormat="1" applyFont="1" applyFill="1" applyBorder="1" applyAlignment="1">
      <alignment horizontal="left" wrapText="1" indent="1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53" xfId="0" applyNumberFormat="1" applyFont="1" applyFill="1" applyBorder="1" applyAlignment="1">
      <alignment wrapText="1"/>
    </xf>
    <xf numFmtId="49" fontId="0" fillId="0" borderId="18" xfId="0" applyNumberFormat="1" applyFont="1" applyFill="1" applyBorder="1" applyAlignment="1">
      <alignment wrapText="1"/>
    </xf>
    <xf numFmtId="49" fontId="0" fillId="0" borderId="51" xfId="0" applyNumberFormat="1" applyFont="1" applyFill="1" applyBorder="1" applyAlignment="1">
      <alignment wrapText="1"/>
    </xf>
    <xf numFmtId="49" fontId="0" fillId="0" borderId="23" xfId="0" applyNumberFormat="1" applyFont="1" applyFill="1" applyBorder="1" applyAlignment="1">
      <alignment wrapText="1"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101;&#1088;&#1086;&#1090;&#1077;&#1088;&#1084;\&#1040;&#1091;&#1076;&#1080;&#1090;&#1086;&#1088;&#1099;\RBU%20Spetsbud\OTCHET-2010\RBU-Specbud-2010-kv-01-Forma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розрахунків"/>
      <sheetName val="ГОТОВИЙ ЗВІТ"/>
    </sheetNames>
    <sheetDataSet>
      <sheetData sheetId="0">
        <row r="112">
          <cell r="M112">
            <v>610</v>
          </cell>
          <cell r="N112">
            <v>1733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showGridLines="0" showZeros="0" tabSelected="1" zoomScaleSheetLayoutView="100" workbookViewId="0" topLeftCell="A49">
      <selection activeCell="W71" sqref="W71"/>
    </sheetView>
  </sheetViews>
  <sheetFormatPr defaultColWidth="9.33203125" defaultRowHeight="12.75"/>
  <cols>
    <col min="1" max="1" width="5.66015625" style="26" customWidth="1"/>
    <col min="2" max="2" width="5.33203125" style="26" customWidth="1"/>
    <col min="3" max="9" width="5" style="26" customWidth="1"/>
    <col min="10" max="10" width="6" style="26" customWidth="1"/>
    <col min="11" max="11" width="3" style="26" customWidth="1"/>
    <col min="12" max="12" width="6.16015625" style="26" customWidth="1"/>
    <col min="13" max="13" width="7.16015625" style="26" bestFit="1" customWidth="1"/>
    <col min="14" max="14" width="1.83203125" style="26" customWidth="1"/>
    <col min="15" max="15" width="16.83203125" style="26" customWidth="1"/>
    <col min="16" max="17" width="1.83203125" style="26" customWidth="1"/>
    <col min="18" max="18" width="4.83203125" style="26" customWidth="1"/>
    <col min="19" max="19" width="6.5" style="26" customWidth="1"/>
    <col min="20" max="20" width="5" style="26" customWidth="1"/>
    <col min="21" max="21" width="1.83203125" style="26" customWidth="1"/>
    <col min="22" max="22" width="7.16015625" style="26" customWidth="1"/>
    <col min="23" max="26" width="11" style="26" customWidth="1"/>
    <col min="27" max="16384" width="9.33203125" style="26" customWidth="1"/>
  </cols>
  <sheetData>
    <row r="1" spans="11:26" s="1" customFormat="1" ht="42" customHeight="1">
      <c r="K1" s="2"/>
      <c r="L1" s="244" t="s">
        <v>101</v>
      </c>
      <c r="M1" s="244"/>
      <c r="N1" s="244"/>
      <c r="O1" s="244"/>
      <c r="P1" s="244"/>
      <c r="Q1" s="244"/>
      <c r="R1" s="244"/>
      <c r="S1" s="244"/>
      <c r="T1" s="244"/>
      <c r="U1" s="244"/>
      <c r="V1" s="4"/>
      <c r="W1" s="328" t="s">
        <v>120</v>
      </c>
      <c r="X1" s="328"/>
      <c r="Y1" s="328"/>
      <c r="Z1" s="328"/>
    </row>
    <row r="2" spans="1:26" s="19" customFormat="1" ht="25.5" customHeight="1">
      <c r="A2" s="253" t="s">
        <v>20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1"/>
      <c r="W2" s="328"/>
      <c r="X2" s="328"/>
      <c r="Y2" s="328"/>
      <c r="Z2" s="328"/>
    </row>
    <row r="3" spans="1:26" s="19" customFormat="1" ht="15.75" customHeight="1">
      <c r="A3" s="253" t="s">
        <v>21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1"/>
      <c r="W3" s="328"/>
      <c r="X3" s="328"/>
      <c r="Y3" s="328"/>
      <c r="Z3" s="328"/>
    </row>
    <row r="4" spans="1:26" s="7" customFormat="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O4" s="3"/>
      <c r="P4" s="3"/>
      <c r="Q4" s="251" t="s">
        <v>0</v>
      </c>
      <c r="R4" s="251"/>
      <c r="S4" s="251"/>
      <c r="T4" s="251"/>
      <c r="U4" s="251"/>
      <c r="V4" s="8"/>
      <c r="W4" s="330" t="s">
        <v>121</v>
      </c>
      <c r="X4" s="330"/>
      <c r="Y4" s="330"/>
      <c r="Z4" s="330"/>
    </row>
    <row r="5" spans="1:26" s="7" customFormat="1" ht="15.75" customHeight="1">
      <c r="A5" s="254" t="s">
        <v>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9"/>
      <c r="Q5" s="241" t="s">
        <v>140</v>
      </c>
      <c r="R5" s="241"/>
      <c r="S5" s="10" t="s">
        <v>2</v>
      </c>
      <c r="T5" s="252" t="s">
        <v>2</v>
      </c>
      <c r="U5" s="252"/>
      <c r="V5" s="11"/>
      <c r="W5" s="330"/>
      <c r="X5" s="330"/>
      <c r="Y5" s="330"/>
      <c r="Z5" s="330"/>
    </row>
    <row r="6" spans="1:26" s="7" customFormat="1" ht="18.75" customHeight="1">
      <c r="A6" s="242" t="s">
        <v>3</v>
      </c>
      <c r="B6" s="242"/>
      <c r="C6" s="242"/>
      <c r="D6" s="255" t="s">
        <v>146</v>
      </c>
      <c r="E6" s="255"/>
      <c r="F6" s="255"/>
      <c r="G6" s="255"/>
      <c r="H6" s="255"/>
      <c r="I6" s="255"/>
      <c r="J6" s="255"/>
      <c r="K6" s="255"/>
      <c r="L6" s="255"/>
      <c r="M6" s="255"/>
      <c r="O6" s="12" t="s">
        <v>4</v>
      </c>
      <c r="P6" s="12"/>
      <c r="Q6" s="241" t="s">
        <v>147</v>
      </c>
      <c r="R6" s="241"/>
      <c r="S6" s="241"/>
      <c r="T6" s="241"/>
      <c r="U6" s="241"/>
      <c r="V6" s="13"/>
      <c r="W6" s="330"/>
      <c r="X6" s="330"/>
      <c r="Y6" s="330"/>
      <c r="Z6" s="330"/>
    </row>
    <row r="7" spans="1:26" s="7" customFormat="1" ht="18.75" customHeight="1">
      <c r="A7" s="242" t="s">
        <v>5</v>
      </c>
      <c r="B7" s="242"/>
      <c r="C7" s="255" t="s">
        <v>143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O7" s="12" t="s">
        <v>6</v>
      </c>
      <c r="P7" s="14"/>
      <c r="Q7" s="241" t="s">
        <v>145</v>
      </c>
      <c r="R7" s="241"/>
      <c r="S7" s="241"/>
      <c r="T7" s="241"/>
      <c r="U7" s="241"/>
      <c r="V7" s="13"/>
      <c r="W7" s="330"/>
      <c r="X7" s="330"/>
      <c r="Y7" s="330"/>
      <c r="Z7" s="330"/>
    </row>
    <row r="8" spans="1:26" s="7" customFormat="1" ht="26.25" customHeight="1">
      <c r="A8" s="244" t="s">
        <v>126</v>
      </c>
      <c r="B8" s="244"/>
      <c r="C8" s="244"/>
      <c r="D8" s="244"/>
      <c r="E8" s="244"/>
      <c r="F8" s="245"/>
      <c r="G8" s="245"/>
      <c r="H8" s="245"/>
      <c r="I8" s="245"/>
      <c r="J8" s="245"/>
      <c r="K8" s="245"/>
      <c r="L8" s="245"/>
      <c r="M8" s="245"/>
      <c r="O8" s="12" t="s">
        <v>127</v>
      </c>
      <c r="P8" s="14"/>
      <c r="Q8" s="241"/>
      <c r="R8" s="241"/>
      <c r="S8" s="241"/>
      <c r="T8" s="241"/>
      <c r="U8" s="241"/>
      <c r="V8" s="13"/>
      <c r="W8" s="330"/>
      <c r="X8" s="330"/>
      <c r="Y8" s="330"/>
      <c r="Z8" s="330"/>
    </row>
    <row r="9" spans="1:26" s="7" customFormat="1" ht="18.75" customHeight="1">
      <c r="A9" s="242" t="s">
        <v>7</v>
      </c>
      <c r="B9" s="242"/>
      <c r="C9" s="242"/>
      <c r="D9" s="242"/>
      <c r="E9" s="242"/>
      <c r="F9" s="242"/>
      <c r="G9" s="243"/>
      <c r="H9" s="243"/>
      <c r="I9" s="243"/>
      <c r="J9" s="243"/>
      <c r="K9" s="243"/>
      <c r="L9" s="243"/>
      <c r="M9" s="243"/>
      <c r="O9" s="12" t="s">
        <v>8</v>
      </c>
      <c r="P9" s="14"/>
      <c r="Q9" s="241"/>
      <c r="R9" s="241"/>
      <c r="S9" s="241"/>
      <c r="T9" s="241"/>
      <c r="U9" s="241"/>
      <c r="V9" s="13"/>
      <c r="W9" s="329" t="s">
        <v>122</v>
      </c>
      <c r="X9" s="329"/>
      <c r="Y9" s="329"/>
      <c r="Z9" s="329"/>
    </row>
    <row r="10" spans="1:26" s="7" customFormat="1" ht="18.75" customHeight="1">
      <c r="A10" s="242" t="s">
        <v>9</v>
      </c>
      <c r="B10" s="242"/>
      <c r="C10" s="242"/>
      <c r="D10" s="242"/>
      <c r="E10" s="242"/>
      <c r="F10" s="242"/>
      <c r="G10" s="246"/>
      <c r="H10" s="246"/>
      <c r="I10" s="246"/>
      <c r="J10" s="246"/>
      <c r="K10" s="246"/>
      <c r="L10" s="246"/>
      <c r="M10" s="246"/>
      <c r="O10" s="12" t="s">
        <v>10</v>
      </c>
      <c r="P10" s="14"/>
      <c r="Q10" s="241" t="s">
        <v>144</v>
      </c>
      <c r="R10" s="241"/>
      <c r="S10" s="241"/>
      <c r="T10" s="241"/>
      <c r="U10" s="241"/>
      <c r="V10" s="13"/>
      <c r="W10" s="329"/>
      <c r="X10" s="329"/>
      <c r="Y10" s="329"/>
      <c r="Z10" s="329"/>
    </row>
    <row r="11" spans="1:22" s="7" customFormat="1" ht="18.75" customHeight="1">
      <c r="A11" s="242" t="s">
        <v>128</v>
      </c>
      <c r="B11" s="242"/>
      <c r="C11" s="242"/>
      <c r="D11" s="242"/>
      <c r="E11" s="242"/>
      <c r="F11" s="242"/>
      <c r="G11" s="246" t="s">
        <v>19</v>
      </c>
      <c r="H11" s="246"/>
      <c r="I11" s="246"/>
      <c r="J11" s="246"/>
      <c r="K11" s="246"/>
      <c r="L11" s="246"/>
      <c r="M11" s="246"/>
      <c r="O11" s="15" t="s">
        <v>12</v>
      </c>
      <c r="P11" s="16"/>
      <c r="Q11" s="241"/>
      <c r="R11" s="241"/>
      <c r="S11" s="241"/>
      <c r="T11" s="241"/>
      <c r="U11" s="241"/>
      <c r="V11" s="13"/>
    </row>
    <row r="12" spans="1:22" s="7" customFormat="1" ht="18.75" customHeight="1">
      <c r="A12" s="242" t="s">
        <v>11</v>
      </c>
      <c r="B12" s="242"/>
      <c r="C12" s="242"/>
      <c r="D12" s="242"/>
      <c r="E12" s="242"/>
      <c r="F12" s="250"/>
      <c r="G12" s="250"/>
      <c r="H12" s="250"/>
      <c r="I12" s="250"/>
      <c r="J12" s="250"/>
      <c r="K12" s="250"/>
      <c r="L12" s="250"/>
      <c r="M12" s="250"/>
      <c r="O12" s="25"/>
      <c r="P12" s="25"/>
      <c r="Q12" s="25"/>
      <c r="R12" s="17"/>
      <c r="S12" s="1"/>
      <c r="T12" s="1"/>
      <c r="U12" s="1"/>
      <c r="V12" s="13"/>
    </row>
    <row r="13" spans="1:22" s="7" customFormat="1" ht="18.75" customHeight="1">
      <c r="A13" s="238" t="s">
        <v>13</v>
      </c>
      <c r="B13" s="238"/>
      <c r="C13" s="258" t="s">
        <v>148</v>
      </c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"/>
      <c r="O13" s="18"/>
      <c r="P13" s="1"/>
      <c r="Q13" s="1"/>
      <c r="R13" s="1"/>
      <c r="S13" s="1"/>
      <c r="T13" s="1"/>
      <c r="U13" s="1"/>
      <c r="V13" s="13"/>
    </row>
    <row r="14" spans="15:22" s="1" customFormat="1" ht="18.75">
      <c r="O14" s="20"/>
      <c r="P14" s="20"/>
      <c r="Q14" s="19"/>
      <c r="R14" s="20"/>
      <c r="S14" s="20"/>
      <c r="T14" s="20"/>
      <c r="U14" s="19"/>
      <c r="V14" s="4"/>
    </row>
    <row r="15" spans="1:22" s="1" customFormat="1" ht="15.75">
      <c r="A15" s="32"/>
      <c r="B15" s="33"/>
      <c r="C15" s="33"/>
      <c r="D15" s="247" t="s">
        <v>14</v>
      </c>
      <c r="E15" s="247"/>
      <c r="F15" s="247"/>
      <c r="G15" s="247"/>
      <c r="H15" s="247"/>
      <c r="I15" s="247"/>
      <c r="J15" s="247"/>
      <c r="K15" s="249" t="s">
        <v>22</v>
      </c>
      <c r="L15" s="249"/>
      <c r="M15" s="249"/>
      <c r="N15" s="30"/>
      <c r="O15" s="38" t="s">
        <v>15</v>
      </c>
      <c r="P15" s="39"/>
      <c r="Q15" s="248" t="s">
        <v>102</v>
      </c>
      <c r="R15" s="248"/>
      <c r="S15" s="248"/>
      <c r="T15" s="248"/>
      <c r="U15" s="248"/>
      <c r="V15" s="4"/>
    </row>
    <row r="16" spans="1:22" s="31" customFormat="1" ht="15">
      <c r="A16" s="32"/>
      <c r="B16" s="33"/>
      <c r="C16" s="33"/>
      <c r="D16" s="51" t="s">
        <v>113</v>
      </c>
      <c r="E16" s="183" t="s">
        <v>141</v>
      </c>
      <c r="F16" s="183"/>
      <c r="G16" s="183"/>
      <c r="H16" s="183"/>
      <c r="I16" s="183"/>
      <c r="J16" s="53" t="s">
        <v>137</v>
      </c>
      <c r="K16" s="59" t="s">
        <v>138</v>
      </c>
      <c r="L16" s="54" t="s">
        <v>112</v>
      </c>
      <c r="M16" s="52"/>
      <c r="N16" s="30"/>
      <c r="O16" s="55"/>
      <c r="P16" s="56"/>
      <c r="Q16" s="57"/>
      <c r="R16" s="57"/>
      <c r="S16" s="57"/>
      <c r="T16" s="57"/>
      <c r="U16" s="57"/>
      <c r="V16" s="34"/>
    </row>
    <row r="17" spans="1:22" s="56" customFormat="1" ht="1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4"/>
      <c r="P17" s="24"/>
      <c r="Q17" s="1"/>
      <c r="R17" s="1"/>
      <c r="S17" s="1"/>
      <c r="T17" s="1"/>
      <c r="U17" s="1"/>
      <c r="V17" s="58"/>
    </row>
    <row r="18" spans="1:22" s="1" customFormat="1" ht="26.25" thickBot="1">
      <c r="A18" s="259" t="s">
        <v>16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1"/>
      <c r="M18" s="42" t="s">
        <v>17</v>
      </c>
      <c r="N18" s="262" t="s">
        <v>55</v>
      </c>
      <c r="O18" s="260"/>
      <c r="P18" s="263"/>
      <c r="Q18" s="256" t="s">
        <v>18</v>
      </c>
      <c r="R18" s="256"/>
      <c r="S18" s="256"/>
      <c r="T18" s="256"/>
      <c r="U18" s="257"/>
      <c r="V18" s="4"/>
    </row>
    <row r="19" spans="1:22" s="23" customFormat="1" ht="27" customHeight="1" thickBot="1">
      <c r="A19" s="236">
        <v>1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43">
        <v>2</v>
      </c>
      <c r="N19" s="264">
        <v>3</v>
      </c>
      <c r="O19" s="237"/>
      <c r="P19" s="237"/>
      <c r="Q19" s="265" t="s">
        <v>19</v>
      </c>
      <c r="R19" s="265"/>
      <c r="S19" s="265"/>
      <c r="T19" s="265"/>
      <c r="U19" s="266"/>
      <c r="V19" s="22"/>
    </row>
    <row r="20" spans="1:22" s="23" customFormat="1" ht="12.75">
      <c r="A20" s="239" t="s">
        <v>23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37"/>
      <c r="N20" s="267"/>
      <c r="O20" s="268"/>
      <c r="P20" s="270"/>
      <c r="Q20" s="267"/>
      <c r="R20" s="268"/>
      <c r="S20" s="268"/>
      <c r="T20" s="268"/>
      <c r="U20" s="269"/>
      <c r="V20" s="22"/>
    </row>
    <row r="21" spans="1:21" ht="12.75">
      <c r="A21" s="226" t="s">
        <v>24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8" t="s">
        <v>47</v>
      </c>
      <c r="N21" s="228"/>
      <c r="O21" s="229"/>
      <c r="P21" s="230"/>
      <c r="Q21" s="228"/>
      <c r="R21" s="229"/>
      <c r="S21" s="229"/>
      <c r="T21" s="229"/>
      <c r="U21" s="231"/>
    </row>
    <row r="22" spans="1:21" ht="12.75">
      <c r="A22" s="226" t="s">
        <v>25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8"/>
      <c r="N22" s="228"/>
      <c r="O22" s="229"/>
      <c r="P22" s="230"/>
      <c r="Q22" s="228"/>
      <c r="R22" s="229"/>
      <c r="S22" s="229"/>
      <c r="T22" s="229"/>
      <c r="U22" s="231"/>
    </row>
    <row r="23" spans="1:21" ht="12.75" customHeight="1">
      <c r="A23" s="224" t="s">
        <v>26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8" t="s">
        <v>48</v>
      </c>
      <c r="N23" s="232">
        <f>N24-O25</f>
        <v>4.3</v>
      </c>
      <c r="O23" s="233"/>
      <c r="P23" s="234"/>
      <c r="Q23" s="232">
        <f>Q24-R25</f>
        <v>4.3</v>
      </c>
      <c r="R23" s="233"/>
      <c r="S23" s="233"/>
      <c r="T23" s="233"/>
      <c r="U23" s="235"/>
    </row>
    <row r="24" spans="1:21" ht="12.75">
      <c r="A24" s="224" t="s">
        <v>27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8" t="s">
        <v>49</v>
      </c>
      <c r="N24" s="228">
        <v>4.3</v>
      </c>
      <c r="O24" s="229"/>
      <c r="P24" s="230"/>
      <c r="Q24" s="228">
        <v>4.3</v>
      </c>
      <c r="R24" s="229"/>
      <c r="S24" s="229"/>
      <c r="T24" s="229"/>
      <c r="U24" s="231"/>
    </row>
    <row r="25" spans="1:21" ht="12.75" customHeight="1">
      <c r="A25" s="224" t="s">
        <v>28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8" t="s">
        <v>50</v>
      </c>
      <c r="N25" s="45" t="s">
        <v>74</v>
      </c>
      <c r="O25" s="46"/>
      <c r="P25" s="46" t="s">
        <v>75</v>
      </c>
      <c r="Q25" s="45" t="s">
        <v>74</v>
      </c>
      <c r="R25" s="229"/>
      <c r="S25" s="229"/>
      <c r="T25" s="229"/>
      <c r="U25" s="47" t="s">
        <v>75</v>
      </c>
    </row>
    <row r="26" spans="1:21" ht="12.75" customHeight="1">
      <c r="A26" s="273" t="s">
        <v>110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5"/>
      <c r="M26" s="28"/>
      <c r="N26" s="228"/>
      <c r="O26" s="229"/>
      <c r="P26" s="230"/>
      <c r="Q26" s="228"/>
      <c r="R26" s="229"/>
      <c r="S26" s="229"/>
      <c r="T26" s="229"/>
      <c r="U26" s="231"/>
    </row>
    <row r="27" spans="1:21" ht="12.75" customHeight="1">
      <c r="A27" s="276" t="s">
        <v>103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8"/>
      <c r="M27" s="28" t="s">
        <v>104</v>
      </c>
      <c r="N27" s="232">
        <f>N28-O29</f>
        <v>0</v>
      </c>
      <c r="O27" s="233"/>
      <c r="P27" s="234"/>
      <c r="Q27" s="232">
        <f>Q28-R29</f>
        <v>0</v>
      </c>
      <c r="R27" s="233"/>
      <c r="S27" s="233"/>
      <c r="T27" s="233"/>
      <c r="U27" s="235"/>
    </row>
    <row r="28" spans="1:21" ht="12.75" customHeight="1">
      <c r="A28" s="276" t="s">
        <v>27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8"/>
      <c r="M28" s="28" t="s">
        <v>105</v>
      </c>
      <c r="N28" s="228"/>
      <c r="O28" s="229"/>
      <c r="P28" s="230"/>
      <c r="Q28" s="228"/>
      <c r="R28" s="229"/>
      <c r="S28" s="229"/>
      <c r="T28" s="229"/>
      <c r="U28" s="231"/>
    </row>
    <row r="29" spans="1:21" ht="12.75" customHeight="1">
      <c r="A29" s="276" t="s">
        <v>106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8"/>
      <c r="M29" s="28" t="s">
        <v>107</v>
      </c>
      <c r="N29" s="45" t="s">
        <v>74</v>
      </c>
      <c r="O29" s="46"/>
      <c r="P29" s="46" t="s">
        <v>75</v>
      </c>
      <c r="Q29" s="45" t="s">
        <v>74</v>
      </c>
      <c r="R29" s="229"/>
      <c r="S29" s="229"/>
      <c r="T29" s="229"/>
      <c r="U29" s="47" t="s">
        <v>75</v>
      </c>
    </row>
    <row r="30" spans="1:21" ht="12.75" customHeight="1">
      <c r="A30" s="226" t="s">
        <v>29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8" t="s">
        <v>51</v>
      </c>
      <c r="N30" s="228"/>
      <c r="O30" s="229"/>
      <c r="P30" s="230"/>
      <c r="Q30" s="228"/>
      <c r="R30" s="229"/>
      <c r="S30" s="229"/>
      <c r="T30" s="229"/>
      <c r="U30" s="231"/>
    </row>
    <row r="31" spans="1:21" ht="12.75" customHeight="1">
      <c r="A31" s="226" t="s">
        <v>30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8" t="s">
        <v>52</v>
      </c>
      <c r="N31" s="228"/>
      <c r="O31" s="229"/>
      <c r="P31" s="230"/>
      <c r="Q31" s="228"/>
      <c r="R31" s="229"/>
      <c r="S31" s="229"/>
      <c r="T31" s="229"/>
      <c r="U31" s="231"/>
    </row>
    <row r="32" spans="1:21" ht="12.75" customHeight="1">
      <c r="A32" s="271" t="s">
        <v>31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8" t="s">
        <v>53</v>
      </c>
      <c r="N32" s="171">
        <f>N21+N23+N27+N30+N31</f>
        <v>4.3</v>
      </c>
      <c r="O32" s="172"/>
      <c r="P32" s="173"/>
      <c r="Q32" s="171">
        <f>Q21+Q23+Q27+Q30+Q31</f>
        <v>4.3</v>
      </c>
      <c r="R32" s="172"/>
      <c r="S32" s="172"/>
      <c r="T32" s="172"/>
      <c r="U32" s="174"/>
    </row>
    <row r="33" spans="1:21" ht="12.75" customHeight="1">
      <c r="A33" s="271" t="s">
        <v>32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8"/>
      <c r="N33" s="228"/>
      <c r="O33" s="229"/>
      <c r="P33" s="230"/>
      <c r="Q33" s="228"/>
      <c r="R33" s="229"/>
      <c r="S33" s="229"/>
      <c r="T33" s="229"/>
      <c r="U33" s="231"/>
    </row>
    <row r="34" spans="1:21" ht="12.75" customHeight="1">
      <c r="A34" s="226" t="s">
        <v>33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8">
        <v>100</v>
      </c>
      <c r="N34" s="228">
        <v>6.1</v>
      </c>
      <c r="O34" s="229"/>
      <c r="P34" s="230"/>
      <c r="Q34" s="228"/>
      <c r="R34" s="229"/>
      <c r="S34" s="229"/>
      <c r="T34" s="229"/>
      <c r="U34" s="231"/>
    </row>
    <row r="35" spans="1:21" ht="12.75" customHeight="1">
      <c r="A35" s="273" t="s">
        <v>108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5"/>
      <c r="M35" s="28" t="s">
        <v>109</v>
      </c>
      <c r="N35" s="228"/>
      <c r="O35" s="229"/>
      <c r="P35" s="230"/>
      <c r="Q35" s="228"/>
      <c r="R35" s="229"/>
      <c r="S35" s="229"/>
      <c r="T35" s="229"/>
      <c r="U35" s="231"/>
    </row>
    <row r="36" spans="1:21" ht="12.75" customHeight="1">
      <c r="A36" s="226" t="s">
        <v>34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8">
        <v>130</v>
      </c>
      <c r="N36" s="228"/>
      <c r="O36" s="229"/>
      <c r="P36" s="230"/>
      <c r="Q36" s="228"/>
      <c r="R36" s="229"/>
      <c r="S36" s="229"/>
      <c r="T36" s="229"/>
      <c r="U36" s="231"/>
    </row>
    <row r="37" spans="1:21" ht="12.75" customHeight="1">
      <c r="A37" s="226" t="s">
        <v>35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8"/>
      <c r="N37" s="228"/>
      <c r="O37" s="229"/>
      <c r="P37" s="230"/>
      <c r="Q37" s="228"/>
      <c r="R37" s="229"/>
      <c r="S37" s="229"/>
      <c r="T37" s="229"/>
      <c r="U37" s="231"/>
    </row>
    <row r="38" spans="1:21" ht="12.75" customHeight="1">
      <c r="A38" s="224" t="s">
        <v>36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8">
        <v>160</v>
      </c>
      <c r="N38" s="232">
        <f>N39-O40</f>
        <v>200.9</v>
      </c>
      <c r="O38" s="233"/>
      <c r="P38" s="234"/>
      <c r="Q38" s="232">
        <f>Q39-R40</f>
        <v>19.2</v>
      </c>
      <c r="R38" s="233"/>
      <c r="S38" s="233"/>
      <c r="T38" s="233"/>
      <c r="U38" s="235"/>
    </row>
    <row r="39" spans="1:21" ht="12.75" customHeight="1">
      <c r="A39" s="224" t="s">
        <v>27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8">
        <v>161</v>
      </c>
      <c r="N39" s="228">
        <v>200.9</v>
      </c>
      <c r="O39" s="229"/>
      <c r="P39" s="230"/>
      <c r="Q39" s="228">
        <v>19.2</v>
      </c>
      <c r="R39" s="229"/>
      <c r="S39" s="229"/>
      <c r="T39" s="229"/>
      <c r="U39" s="231"/>
    </row>
    <row r="40" spans="1:21" ht="12.75" customHeight="1">
      <c r="A40" s="224" t="s">
        <v>37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8">
        <v>162</v>
      </c>
      <c r="N40" s="45" t="s">
        <v>74</v>
      </c>
      <c r="O40" s="46"/>
      <c r="P40" s="46" t="s">
        <v>75</v>
      </c>
      <c r="Q40" s="45" t="s">
        <v>74</v>
      </c>
      <c r="R40" s="229"/>
      <c r="S40" s="229"/>
      <c r="T40" s="229"/>
      <c r="U40" s="47" t="s">
        <v>75</v>
      </c>
    </row>
    <row r="41" spans="1:21" ht="12.75" customHeight="1">
      <c r="A41" s="226" t="s">
        <v>38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8">
        <v>170</v>
      </c>
      <c r="N41" s="228"/>
      <c r="O41" s="229"/>
      <c r="P41" s="230"/>
      <c r="Q41" s="228">
        <v>5.4</v>
      </c>
      <c r="R41" s="229"/>
      <c r="S41" s="229"/>
      <c r="T41" s="229"/>
      <c r="U41" s="231"/>
    </row>
    <row r="42" spans="1:21" ht="12.75" customHeight="1">
      <c r="A42" s="226" t="s">
        <v>39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8">
        <v>210</v>
      </c>
      <c r="N42" s="228">
        <v>77.4</v>
      </c>
      <c r="O42" s="229"/>
      <c r="P42" s="230"/>
      <c r="Q42" s="228"/>
      <c r="R42" s="229"/>
      <c r="S42" s="229"/>
      <c r="T42" s="229"/>
      <c r="U42" s="231"/>
    </row>
    <row r="43" spans="1:21" ht="12.75" customHeight="1">
      <c r="A43" s="226" t="s">
        <v>40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8">
        <v>220</v>
      </c>
      <c r="N43" s="228"/>
      <c r="O43" s="229"/>
      <c r="P43" s="230"/>
      <c r="Q43" s="228"/>
      <c r="R43" s="229"/>
      <c r="S43" s="229"/>
      <c r="T43" s="229"/>
      <c r="U43" s="231"/>
    </row>
    <row r="44" spans="1:21" ht="12.75" customHeight="1">
      <c r="A44" s="226" t="s">
        <v>41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8"/>
      <c r="N44" s="228"/>
      <c r="O44" s="229"/>
      <c r="P44" s="230"/>
      <c r="Q44" s="228"/>
      <c r="R44" s="229"/>
      <c r="S44" s="229"/>
      <c r="T44" s="229"/>
      <c r="U44" s="231"/>
    </row>
    <row r="45" spans="1:21" ht="12.75" customHeight="1">
      <c r="A45" s="224" t="s">
        <v>42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8">
        <v>230</v>
      </c>
      <c r="N45" s="228">
        <v>14.7</v>
      </c>
      <c r="O45" s="229"/>
      <c r="P45" s="230"/>
      <c r="Q45" s="228">
        <v>34.9</v>
      </c>
      <c r="R45" s="229"/>
      <c r="S45" s="229"/>
      <c r="T45" s="229"/>
      <c r="U45" s="231"/>
    </row>
    <row r="46" spans="1:21" ht="12.75" customHeight="1">
      <c r="A46" s="224" t="s">
        <v>43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8">
        <v>240</v>
      </c>
      <c r="N46" s="228"/>
      <c r="O46" s="229"/>
      <c r="P46" s="230"/>
      <c r="Q46" s="228"/>
      <c r="R46" s="229"/>
      <c r="S46" s="229"/>
      <c r="T46" s="229"/>
      <c r="U46" s="231"/>
    </row>
    <row r="47" spans="1:21" ht="12.75" customHeight="1">
      <c r="A47" s="226" t="s">
        <v>44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8">
        <v>250</v>
      </c>
      <c r="N47" s="228"/>
      <c r="O47" s="229"/>
      <c r="P47" s="230"/>
      <c r="Q47" s="228"/>
      <c r="R47" s="229"/>
      <c r="S47" s="229"/>
      <c r="T47" s="229"/>
      <c r="U47" s="231"/>
    </row>
    <row r="48" spans="1:21" ht="12.75" customHeight="1">
      <c r="A48" s="271" t="s">
        <v>45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8">
        <v>260</v>
      </c>
      <c r="N48" s="171">
        <f>SUM(N34:P36,N38,N41:P43,N45:P47)</f>
        <v>299.09999999999997</v>
      </c>
      <c r="O48" s="172"/>
      <c r="P48" s="173"/>
      <c r="Q48" s="171">
        <f>SUM(Q34:U36,Q38,Q41:U43,Q45:U47)</f>
        <v>59.5</v>
      </c>
      <c r="R48" s="172"/>
      <c r="S48" s="172"/>
      <c r="T48" s="172"/>
      <c r="U48" s="174"/>
    </row>
    <row r="49" spans="1:21" ht="12.75" customHeight="1">
      <c r="A49" s="271" t="s">
        <v>46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8">
        <v>270</v>
      </c>
      <c r="N49" s="220">
        <v>4.7</v>
      </c>
      <c r="O49" s="221"/>
      <c r="P49" s="222"/>
      <c r="Q49" s="220">
        <v>4.3</v>
      </c>
      <c r="R49" s="221"/>
      <c r="S49" s="221"/>
      <c r="T49" s="221"/>
      <c r="U49" s="223"/>
    </row>
    <row r="50" spans="1:21" s="108" customFormat="1" ht="12.75" customHeight="1">
      <c r="A50" s="209" t="s">
        <v>129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1"/>
      <c r="M50" s="140" t="s">
        <v>130</v>
      </c>
      <c r="N50" s="205"/>
      <c r="O50" s="206"/>
      <c r="P50" s="207"/>
      <c r="Q50" s="205"/>
      <c r="R50" s="206"/>
      <c r="S50" s="206"/>
      <c r="T50" s="206"/>
      <c r="U50" s="208"/>
    </row>
    <row r="51" spans="1:21" ht="12.75" customHeight="1" thickBot="1">
      <c r="A51" s="198" t="s">
        <v>14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36">
        <v>280</v>
      </c>
      <c r="N51" s="280">
        <f>N32+N48+N49+N50</f>
        <v>308.09999999999997</v>
      </c>
      <c r="O51" s="281"/>
      <c r="P51" s="282"/>
      <c r="Q51" s="280">
        <f>Q32+Q48+Q49+Q50</f>
        <v>68.1</v>
      </c>
      <c r="R51" s="281"/>
      <c r="S51" s="281"/>
      <c r="T51" s="281"/>
      <c r="U51" s="283"/>
    </row>
    <row r="53" ht="13.5" thickBot="1"/>
    <row r="54" spans="1:21" ht="26.25" thickBot="1">
      <c r="A54" s="279" t="s">
        <v>54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41" t="s">
        <v>17</v>
      </c>
      <c r="N54" s="256" t="s">
        <v>55</v>
      </c>
      <c r="O54" s="256"/>
      <c r="P54" s="256"/>
      <c r="Q54" s="256" t="s">
        <v>18</v>
      </c>
      <c r="R54" s="256"/>
      <c r="S54" s="256"/>
      <c r="T54" s="256"/>
      <c r="U54" s="257"/>
    </row>
    <row r="55" spans="1:21" ht="13.5" thickBot="1">
      <c r="A55" s="236">
        <v>1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44">
        <v>2</v>
      </c>
      <c r="N55" s="237">
        <v>3</v>
      </c>
      <c r="O55" s="237"/>
      <c r="P55" s="237"/>
      <c r="Q55" s="237">
        <v>4</v>
      </c>
      <c r="R55" s="237"/>
      <c r="S55" s="237"/>
      <c r="T55" s="237"/>
      <c r="U55" s="284"/>
    </row>
    <row r="56" spans="1:21" ht="12.75" customHeight="1">
      <c r="A56" s="239" t="s">
        <v>56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35"/>
      <c r="N56" s="176"/>
      <c r="O56" s="177"/>
      <c r="P56" s="178"/>
      <c r="Q56" s="179"/>
      <c r="R56" s="177"/>
      <c r="S56" s="177"/>
      <c r="T56" s="177"/>
      <c r="U56" s="180"/>
    </row>
    <row r="57" spans="1:21" ht="12.75" customHeight="1">
      <c r="A57" s="226" t="s">
        <v>57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9">
        <v>300</v>
      </c>
      <c r="N57" s="218"/>
      <c r="O57" s="216"/>
      <c r="P57" s="219"/>
      <c r="Q57" s="215"/>
      <c r="R57" s="216"/>
      <c r="S57" s="216"/>
      <c r="T57" s="216"/>
      <c r="U57" s="217"/>
    </row>
    <row r="58" spans="1:21" ht="12.75" customHeight="1">
      <c r="A58" s="226" t="s">
        <v>58</v>
      </c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9">
        <v>320</v>
      </c>
      <c r="N58" s="218"/>
      <c r="O58" s="216"/>
      <c r="P58" s="219"/>
      <c r="Q58" s="215"/>
      <c r="R58" s="216"/>
      <c r="S58" s="216"/>
      <c r="T58" s="216"/>
      <c r="U58" s="217"/>
    </row>
    <row r="59" spans="1:21" ht="12.75" customHeight="1">
      <c r="A59" s="226" t="s">
        <v>59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9">
        <v>340</v>
      </c>
      <c r="N59" s="218"/>
      <c r="O59" s="216"/>
      <c r="P59" s="219"/>
      <c r="Q59" s="215"/>
      <c r="R59" s="216"/>
      <c r="S59" s="216"/>
      <c r="T59" s="216"/>
      <c r="U59" s="217"/>
    </row>
    <row r="60" spans="1:21" ht="12.75" customHeight="1">
      <c r="A60" s="226" t="s">
        <v>60</v>
      </c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9">
        <v>350</v>
      </c>
      <c r="N60" s="218">
        <v>-132</v>
      </c>
      <c r="O60" s="216"/>
      <c r="P60" s="219"/>
      <c r="Q60" s="215">
        <v>-205.2</v>
      </c>
      <c r="R60" s="216"/>
      <c r="S60" s="216"/>
      <c r="T60" s="216"/>
      <c r="U60" s="217"/>
    </row>
    <row r="61" spans="1:21" ht="12.75" customHeight="1">
      <c r="A61" s="226" t="s">
        <v>61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9">
        <v>360</v>
      </c>
      <c r="N61" s="61" t="s">
        <v>74</v>
      </c>
      <c r="O61" s="63"/>
      <c r="P61" s="64" t="s">
        <v>75</v>
      </c>
      <c r="Q61" s="62" t="s">
        <v>74</v>
      </c>
      <c r="R61" s="288"/>
      <c r="S61" s="288"/>
      <c r="T61" s="288"/>
      <c r="U61" s="47" t="s">
        <v>75</v>
      </c>
    </row>
    <row r="62" spans="1:21" ht="12.75" customHeight="1">
      <c r="A62" s="271" t="s">
        <v>31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71">
        <v>380</v>
      </c>
      <c r="N62" s="186">
        <f>N57+N58+N59+N60-O61</f>
        <v>-132</v>
      </c>
      <c r="O62" s="187"/>
      <c r="P62" s="188"/>
      <c r="Q62" s="181">
        <f>Q57+Q58+Q59+Q60-R61</f>
        <v>-205.2</v>
      </c>
      <c r="R62" s="187"/>
      <c r="S62" s="187"/>
      <c r="T62" s="187"/>
      <c r="U62" s="182"/>
    </row>
    <row r="63" spans="1:21" ht="12.75" customHeight="1">
      <c r="A63" s="271" t="s">
        <v>136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9">
        <v>430</v>
      </c>
      <c r="N63" s="195"/>
      <c r="O63" s="196"/>
      <c r="P63" s="197"/>
      <c r="Q63" s="192"/>
      <c r="R63" s="196"/>
      <c r="S63" s="196"/>
      <c r="T63" s="196"/>
      <c r="U63" s="193"/>
    </row>
    <row r="64" spans="1:21" ht="12.75" customHeight="1">
      <c r="A64" s="271" t="s">
        <v>62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9">
        <v>480</v>
      </c>
      <c r="N64" s="195"/>
      <c r="O64" s="196"/>
      <c r="P64" s="197"/>
      <c r="Q64" s="192"/>
      <c r="R64" s="196"/>
      <c r="S64" s="196"/>
      <c r="T64" s="196"/>
      <c r="U64" s="193"/>
    </row>
    <row r="65" spans="1:21" ht="12.75" customHeight="1">
      <c r="A65" s="271" t="s">
        <v>63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9"/>
      <c r="N65" s="218"/>
      <c r="O65" s="216"/>
      <c r="P65" s="219"/>
      <c r="Q65" s="215"/>
      <c r="R65" s="216"/>
      <c r="S65" s="216"/>
      <c r="T65" s="216"/>
      <c r="U65" s="217"/>
    </row>
    <row r="66" spans="1:21" ht="12.75" customHeight="1">
      <c r="A66" s="226" t="s">
        <v>64</v>
      </c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9">
        <v>500</v>
      </c>
      <c r="N66" s="218"/>
      <c r="O66" s="216"/>
      <c r="P66" s="219"/>
      <c r="Q66" s="215"/>
      <c r="R66" s="216"/>
      <c r="S66" s="216"/>
      <c r="T66" s="216"/>
      <c r="U66" s="217"/>
    </row>
    <row r="67" spans="1:21" ht="12.75" customHeight="1">
      <c r="A67" s="226" t="s">
        <v>65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9">
        <v>510</v>
      </c>
      <c r="N67" s="218"/>
      <c r="O67" s="216"/>
      <c r="P67" s="219"/>
      <c r="Q67" s="215"/>
      <c r="R67" s="216"/>
      <c r="S67" s="216"/>
      <c r="T67" s="216"/>
      <c r="U67" s="217"/>
    </row>
    <row r="68" spans="1:21" ht="12.75" customHeight="1">
      <c r="A68" s="226" t="s">
        <v>66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9">
        <v>530</v>
      </c>
      <c r="N68" s="218">
        <v>433.8</v>
      </c>
      <c r="O68" s="216"/>
      <c r="P68" s="219"/>
      <c r="Q68" s="215">
        <v>266.7</v>
      </c>
      <c r="R68" s="216"/>
      <c r="S68" s="216"/>
      <c r="T68" s="216"/>
      <c r="U68" s="217"/>
    </row>
    <row r="69" spans="1:21" ht="12.75" customHeight="1">
      <c r="A69" s="226" t="s">
        <v>67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9"/>
      <c r="N69" s="218"/>
      <c r="O69" s="216"/>
      <c r="P69" s="219"/>
      <c r="Q69" s="215"/>
      <c r="R69" s="216"/>
      <c r="S69" s="216"/>
      <c r="T69" s="216"/>
      <c r="U69" s="217"/>
    </row>
    <row r="70" spans="1:21" ht="12.75" customHeight="1">
      <c r="A70" s="224" t="s">
        <v>68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9">
        <v>550</v>
      </c>
      <c r="N70" s="218"/>
      <c r="O70" s="216"/>
      <c r="P70" s="219"/>
      <c r="Q70" s="215"/>
      <c r="R70" s="216"/>
      <c r="S70" s="216"/>
      <c r="T70" s="216"/>
      <c r="U70" s="217"/>
    </row>
    <row r="71" spans="1:21" ht="12.75" customHeight="1">
      <c r="A71" s="224" t="s">
        <v>69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9">
        <v>570</v>
      </c>
      <c r="N71" s="218">
        <v>0.8</v>
      </c>
      <c r="O71" s="216"/>
      <c r="P71" s="219"/>
      <c r="Q71" s="215">
        <v>1</v>
      </c>
      <c r="R71" s="216"/>
      <c r="S71" s="216"/>
      <c r="T71" s="216"/>
      <c r="U71" s="217"/>
    </row>
    <row r="72" spans="1:21" ht="12.75" customHeight="1">
      <c r="A72" s="224" t="s">
        <v>70</v>
      </c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9">
        <v>580</v>
      </c>
      <c r="N72" s="218">
        <v>2.3</v>
      </c>
      <c r="O72" s="216"/>
      <c r="P72" s="219"/>
      <c r="Q72" s="215">
        <v>2.4</v>
      </c>
      <c r="R72" s="216"/>
      <c r="S72" s="216"/>
      <c r="T72" s="216"/>
      <c r="U72" s="217"/>
    </row>
    <row r="73" spans="1:21" s="108" customFormat="1" ht="12.75" customHeight="1">
      <c r="A73" s="212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4"/>
      <c r="M73" s="71" t="s">
        <v>131</v>
      </c>
      <c r="N73" s="141"/>
      <c r="O73" s="142"/>
      <c r="P73" s="143"/>
      <c r="Q73" s="144"/>
      <c r="R73" s="142"/>
      <c r="S73" s="142"/>
      <c r="T73" s="142"/>
      <c r="U73" s="145"/>
    </row>
    <row r="74" spans="1:21" ht="12.75" customHeight="1">
      <c r="A74" s="226" t="s">
        <v>71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9">
        <v>610</v>
      </c>
      <c r="N74" s="218">
        <v>3.2</v>
      </c>
      <c r="O74" s="216"/>
      <c r="P74" s="219"/>
      <c r="Q74" s="215">
        <v>3.2</v>
      </c>
      <c r="R74" s="216"/>
      <c r="S74" s="216"/>
      <c r="T74" s="216"/>
      <c r="U74" s="217"/>
    </row>
    <row r="75" spans="1:21" ht="12.75" customHeight="1">
      <c r="A75" s="271" t="s">
        <v>72</v>
      </c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9">
        <v>620</v>
      </c>
      <c r="N75" s="186">
        <f>SUM(N66:P68,N70:P74)</f>
        <v>440.1</v>
      </c>
      <c r="O75" s="187"/>
      <c r="P75" s="188"/>
      <c r="Q75" s="181">
        <f>SUM(Q66:U68,Q70:U74)</f>
        <v>273.29999999999995</v>
      </c>
      <c r="R75" s="187"/>
      <c r="S75" s="187"/>
      <c r="T75" s="187"/>
      <c r="U75" s="182"/>
    </row>
    <row r="76" spans="1:21" ht="12.75" customHeight="1">
      <c r="A76" s="271" t="s">
        <v>73</v>
      </c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9">
        <v>630</v>
      </c>
      <c r="N76" s="195"/>
      <c r="O76" s="196"/>
      <c r="P76" s="197"/>
      <c r="Q76" s="192"/>
      <c r="R76" s="196"/>
      <c r="S76" s="196"/>
      <c r="T76" s="196"/>
      <c r="U76" s="193"/>
    </row>
    <row r="77" spans="1:21" ht="12.75" customHeight="1" thickBot="1">
      <c r="A77" s="305" t="s">
        <v>14</v>
      </c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40">
        <v>640</v>
      </c>
      <c r="N77" s="189">
        <f>N62+N63+N64+N75+N76</f>
        <v>308.1</v>
      </c>
      <c r="O77" s="190"/>
      <c r="P77" s="191"/>
      <c r="Q77" s="184">
        <f>Q62+Q63+Q64+Q75+Q76</f>
        <v>68.09999999999997</v>
      </c>
      <c r="R77" s="190"/>
      <c r="S77" s="190"/>
      <c r="T77" s="190"/>
      <c r="U77" s="185"/>
    </row>
    <row r="78" ht="7.5" customHeight="1"/>
    <row r="79" spans="1:21" ht="14.25">
      <c r="A79" s="175" t="s">
        <v>78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60"/>
      <c r="U79" s="60"/>
    </row>
    <row r="80" spans="1:22" s="19" customFormat="1" ht="15" customHeight="1">
      <c r="A80" s="51"/>
      <c r="B80" s="51"/>
      <c r="C80" s="51"/>
      <c r="D80" s="51"/>
      <c r="E80" s="50"/>
      <c r="F80" s="50"/>
      <c r="G80" s="50" t="s">
        <v>114</v>
      </c>
      <c r="H80" s="183"/>
      <c r="I80" s="183"/>
      <c r="J80" s="183"/>
      <c r="K80" s="183"/>
      <c r="L80" s="183"/>
      <c r="M80" s="53" t="s">
        <v>134</v>
      </c>
      <c r="N80" s="59" t="s">
        <v>139</v>
      </c>
      <c r="O80" s="54" t="s">
        <v>112</v>
      </c>
      <c r="P80" s="60"/>
      <c r="Q80" s="60"/>
      <c r="R80" s="60"/>
      <c r="S80" s="60"/>
      <c r="T80" s="60"/>
      <c r="U80" s="60"/>
      <c r="V80" s="21"/>
    </row>
    <row r="81" spans="15:18" ht="12.75">
      <c r="O81" s="289" t="s">
        <v>76</v>
      </c>
      <c r="P81" s="289"/>
      <c r="Q81" s="289"/>
      <c r="R81" s="289"/>
    </row>
    <row r="82" spans="15:18" ht="12.75">
      <c r="O82" s="6" t="s">
        <v>15</v>
      </c>
      <c r="P82" s="285" t="s">
        <v>77</v>
      </c>
      <c r="Q82" s="286"/>
      <c r="R82" s="287"/>
    </row>
    <row r="83" ht="5.25" customHeight="1" thickBot="1"/>
    <row r="84" spans="1:21" ht="26.25" thickBot="1">
      <c r="A84" s="279" t="s">
        <v>79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41" t="s">
        <v>17</v>
      </c>
      <c r="N84" s="256" t="s">
        <v>80</v>
      </c>
      <c r="O84" s="256"/>
      <c r="P84" s="256"/>
      <c r="Q84" s="256" t="s">
        <v>81</v>
      </c>
      <c r="R84" s="256"/>
      <c r="S84" s="256"/>
      <c r="T84" s="256"/>
      <c r="U84" s="257"/>
    </row>
    <row r="85" spans="1:21" ht="13.5" thickBot="1">
      <c r="A85" s="236">
        <v>1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44">
        <v>2</v>
      </c>
      <c r="N85" s="237">
        <v>3</v>
      </c>
      <c r="O85" s="237"/>
      <c r="P85" s="237"/>
      <c r="Q85" s="237">
        <v>4</v>
      </c>
      <c r="R85" s="237"/>
      <c r="S85" s="237"/>
      <c r="T85" s="237"/>
      <c r="U85" s="284"/>
    </row>
    <row r="86" spans="1:21" ht="12.75" customHeight="1">
      <c r="A86" s="307" t="s">
        <v>82</v>
      </c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68" t="s">
        <v>97</v>
      </c>
      <c r="N86" s="290">
        <v>2250.9</v>
      </c>
      <c r="O86" s="291"/>
      <c r="P86" s="292"/>
      <c r="Q86" s="293">
        <v>1967.2</v>
      </c>
      <c r="R86" s="291"/>
      <c r="S86" s="291"/>
      <c r="T86" s="291"/>
      <c r="U86" s="294"/>
    </row>
    <row r="87" spans="1:21" ht="12.75">
      <c r="A87" s="309" t="s">
        <v>83</v>
      </c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69" t="s">
        <v>47</v>
      </c>
      <c r="N87" s="65" t="s">
        <v>74</v>
      </c>
      <c r="O87" s="46">
        <v>375.2</v>
      </c>
      <c r="P87" s="66" t="s">
        <v>75</v>
      </c>
      <c r="Q87" s="67" t="s">
        <v>74</v>
      </c>
      <c r="R87" s="229">
        <v>327.3</v>
      </c>
      <c r="S87" s="229"/>
      <c r="T87" s="229"/>
      <c r="U87" s="49" t="s">
        <v>75</v>
      </c>
    </row>
    <row r="88" spans="1:21" ht="24" customHeight="1">
      <c r="A88" s="311" t="s">
        <v>115</v>
      </c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3"/>
      <c r="M88" s="70" t="s">
        <v>48</v>
      </c>
      <c r="N88" s="295">
        <f>N86-O87</f>
        <v>1875.7</v>
      </c>
      <c r="O88" s="296"/>
      <c r="P88" s="297"/>
      <c r="Q88" s="298">
        <f>Q86-R87</f>
        <v>1639.9</v>
      </c>
      <c r="R88" s="296"/>
      <c r="S88" s="296"/>
      <c r="T88" s="296"/>
      <c r="U88" s="299"/>
    </row>
    <row r="89" spans="1:21" ht="12.75">
      <c r="A89" s="307" t="s">
        <v>84</v>
      </c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69" t="s">
        <v>51</v>
      </c>
      <c r="N89" s="303"/>
      <c r="O89" s="301"/>
      <c r="P89" s="304"/>
      <c r="Q89" s="300"/>
      <c r="R89" s="301"/>
      <c r="S89" s="301"/>
      <c r="T89" s="301"/>
      <c r="U89" s="302"/>
    </row>
    <row r="90" spans="1:21" ht="12.75" customHeight="1">
      <c r="A90" s="226" t="s">
        <v>85</v>
      </c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69" t="s">
        <v>98</v>
      </c>
      <c r="N90" s="303"/>
      <c r="O90" s="301"/>
      <c r="P90" s="304"/>
      <c r="Q90" s="300"/>
      <c r="R90" s="301"/>
      <c r="S90" s="301"/>
      <c r="T90" s="301"/>
      <c r="U90" s="302"/>
    </row>
    <row r="91" spans="1:21" ht="12.75" customHeight="1">
      <c r="A91" s="226" t="s">
        <v>86</v>
      </c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69" t="s">
        <v>99</v>
      </c>
      <c r="N91" s="303"/>
      <c r="O91" s="301"/>
      <c r="P91" s="304"/>
      <c r="Q91" s="300"/>
      <c r="R91" s="301"/>
      <c r="S91" s="301"/>
      <c r="T91" s="301"/>
      <c r="U91" s="302"/>
    </row>
    <row r="92" spans="1:21" ht="12.75" customHeight="1">
      <c r="A92" s="271" t="s">
        <v>95</v>
      </c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69" t="s">
        <v>52</v>
      </c>
      <c r="N92" s="295">
        <f>N88+N89+N90+N91</f>
        <v>1875.7</v>
      </c>
      <c r="O92" s="296"/>
      <c r="P92" s="297"/>
      <c r="Q92" s="298">
        <f>Q88+Q89+Q90+Q91</f>
        <v>1639.9</v>
      </c>
      <c r="R92" s="296"/>
      <c r="S92" s="296"/>
      <c r="T92" s="296"/>
      <c r="U92" s="299"/>
    </row>
    <row r="93" spans="1:21" ht="24" customHeight="1">
      <c r="A93" s="226" t="s">
        <v>116</v>
      </c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69" t="s">
        <v>53</v>
      </c>
      <c r="N93" s="65"/>
      <c r="O93" s="46"/>
      <c r="P93" s="66"/>
      <c r="Q93" s="67"/>
      <c r="R93" s="229"/>
      <c r="S93" s="229"/>
      <c r="T93" s="229"/>
      <c r="U93" s="49"/>
    </row>
    <row r="94" spans="1:21" ht="12.75">
      <c r="A94" s="226" t="s">
        <v>87</v>
      </c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69" t="s">
        <v>100</v>
      </c>
      <c r="N94" s="65" t="s">
        <v>74</v>
      </c>
      <c r="O94" s="46"/>
      <c r="P94" s="66" t="s">
        <v>75</v>
      </c>
      <c r="Q94" s="67" t="s">
        <v>74</v>
      </c>
      <c r="R94" s="229"/>
      <c r="S94" s="229"/>
      <c r="T94" s="229"/>
      <c r="U94" s="49" t="s">
        <v>75</v>
      </c>
    </row>
    <row r="95" spans="1:21" ht="12.75" customHeight="1">
      <c r="A95" s="226" t="s">
        <v>88</v>
      </c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69">
        <v>100</v>
      </c>
      <c r="N95" s="65" t="s">
        <v>74</v>
      </c>
      <c r="O95" s="46">
        <v>35.7</v>
      </c>
      <c r="P95" s="66" t="s">
        <v>75</v>
      </c>
      <c r="Q95" s="67" t="s">
        <v>74</v>
      </c>
      <c r="R95" s="229">
        <v>35</v>
      </c>
      <c r="S95" s="229"/>
      <c r="T95" s="229"/>
      <c r="U95" s="49" t="s">
        <v>75</v>
      </c>
    </row>
    <row r="96" spans="1:21" ht="12.75" customHeight="1">
      <c r="A96" s="226" t="s">
        <v>89</v>
      </c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69">
        <v>110</v>
      </c>
      <c r="N96" s="65" t="s">
        <v>74</v>
      </c>
      <c r="O96" s="46">
        <v>13.3</v>
      </c>
      <c r="P96" s="66" t="s">
        <v>75</v>
      </c>
      <c r="Q96" s="67" t="s">
        <v>74</v>
      </c>
      <c r="R96" s="229">
        <v>13.1</v>
      </c>
      <c r="S96" s="229"/>
      <c r="T96" s="229"/>
      <c r="U96" s="49" t="s">
        <v>75</v>
      </c>
    </row>
    <row r="97" spans="1:21" ht="12.75" customHeight="1">
      <c r="A97" s="226" t="s">
        <v>90</v>
      </c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69">
        <v>120</v>
      </c>
      <c r="N97" s="65" t="s">
        <v>74</v>
      </c>
      <c r="O97" s="46"/>
      <c r="P97" s="66" t="s">
        <v>75</v>
      </c>
      <c r="Q97" s="67" t="s">
        <v>74</v>
      </c>
      <c r="R97" s="229"/>
      <c r="S97" s="229"/>
      <c r="T97" s="229"/>
      <c r="U97" s="49" t="s">
        <v>75</v>
      </c>
    </row>
    <row r="98" spans="1:21" ht="12.75" customHeight="1">
      <c r="A98" s="226" t="s">
        <v>91</v>
      </c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69">
        <v>130</v>
      </c>
      <c r="N98" s="65" t="s">
        <v>74</v>
      </c>
      <c r="O98" s="46">
        <v>805.1</v>
      </c>
      <c r="P98" s="66" t="s">
        <v>75</v>
      </c>
      <c r="Q98" s="67" t="s">
        <v>74</v>
      </c>
      <c r="R98" s="229">
        <v>606.7</v>
      </c>
      <c r="S98" s="229"/>
      <c r="T98" s="229"/>
      <c r="U98" s="49" t="s">
        <v>75</v>
      </c>
    </row>
    <row r="99" spans="1:21" ht="12.75" customHeight="1">
      <c r="A99" s="314" t="s">
        <v>111</v>
      </c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6"/>
      <c r="M99" s="69">
        <v>131</v>
      </c>
      <c r="N99" s="65" t="s">
        <v>74</v>
      </c>
      <c r="O99" s="46"/>
      <c r="P99" s="66" t="s">
        <v>75</v>
      </c>
      <c r="Q99" s="67" t="s">
        <v>74</v>
      </c>
      <c r="R99" s="229"/>
      <c r="S99" s="229"/>
      <c r="T99" s="229"/>
      <c r="U99" s="49" t="s">
        <v>75</v>
      </c>
    </row>
    <row r="100" spans="1:21" s="108" customFormat="1" ht="12.75" customHeight="1">
      <c r="A100" s="317"/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116">
        <v>140</v>
      </c>
      <c r="N100" s="117" t="s">
        <v>74</v>
      </c>
      <c r="O100" s="105">
        <v>1094</v>
      </c>
      <c r="P100" s="118" t="s">
        <v>75</v>
      </c>
      <c r="Q100" s="119" t="s">
        <v>74</v>
      </c>
      <c r="R100" s="325">
        <v>1019.8</v>
      </c>
      <c r="S100" s="325"/>
      <c r="T100" s="325"/>
      <c r="U100" s="120" t="s">
        <v>75</v>
      </c>
    </row>
    <row r="101" spans="1:21" ht="12.75" customHeight="1">
      <c r="A101" s="226" t="s">
        <v>92</v>
      </c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69">
        <v>150</v>
      </c>
      <c r="N101" s="65" t="s">
        <v>74</v>
      </c>
      <c r="O101" s="46"/>
      <c r="P101" s="66" t="s">
        <v>75</v>
      </c>
      <c r="Q101" s="67" t="s">
        <v>74</v>
      </c>
      <c r="R101" s="229"/>
      <c r="S101" s="229"/>
      <c r="T101" s="229"/>
      <c r="U101" s="49" t="s">
        <v>75</v>
      </c>
    </row>
    <row r="102" spans="1:21" ht="12.75" customHeight="1">
      <c r="A102" s="226" t="s">
        <v>93</v>
      </c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69">
        <v>160</v>
      </c>
      <c r="N102" s="65" t="s">
        <v>74</v>
      </c>
      <c r="O102" s="46"/>
      <c r="P102" s="66" t="s">
        <v>75</v>
      </c>
      <c r="Q102" s="67" t="s">
        <v>74</v>
      </c>
      <c r="R102" s="229"/>
      <c r="S102" s="229"/>
      <c r="T102" s="229"/>
      <c r="U102" s="49" t="s">
        <v>75</v>
      </c>
    </row>
    <row r="103" spans="1:21" ht="12.75" customHeight="1">
      <c r="A103" s="226" t="s">
        <v>94</v>
      </c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69">
        <v>170</v>
      </c>
      <c r="N103" s="65" t="s">
        <v>74</v>
      </c>
      <c r="O103" s="46">
        <v>0.8</v>
      </c>
      <c r="P103" s="66" t="s">
        <v>75</v>
      </c>
      <c r="Q103" s="67" t="s">
        <v>74</v>
      </c>
      <c r="R103" s="229">
        <v>1</v>
      </c>
      <c r="S103" s="229"/>
      <c r="T103" s="229"/>
      <c r="U103" s="49" t="s">
        <v>75</v>
      </c>
    </row>
    <row r="104" spans="1:21" s="146" customFormat="1" ht="24.75" customHeight="1">
      <c r="A104" s="322" t="s">
        <v>117</v>
      </c>
      <c r="B104" s="323"/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69">
        <v>180</v>
      </c>
      <c r="N104" s="72" t="s">
        <v>74</v>
      </c>
      <c r="O104" s="48">
        <f>SUM(O94:O98,O100:O103,-O93)</f>
        <v>1948.8999999999999</v>
      </c>
      <c r="P104" s="137" t="s">
        <v>75</v>
      </c>
      <c r="Q104" s="73" t="s">
        <v>74</v>
      </c>
      <c r="R104" s="172">
        <f>SUM(R94:T98,R100:T103,-R93)</f>
        <v>1675.6</v>
      </c>
      <c r="S104" s="172"/>
      <c r="T104" s="172"/>
      <c r="U104" s="136" t="s">
        <v>75</v>
      </c>
    </row>
    <row r="105" spans="1:21" ht="12.75">
      <c r="A105" s="271" t="s">
        <v>96</v>
      </c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150">
        <v>190</v>
      </c>
      <c r="N105" s="138"/>
      <c r="O105" s="48">
        <f>N92-O104</f>
        <v>-73.19999999999982</v>
      </c>
      <c r="P105" s="151"/>
      <c r="Q105" s="139"/>
      <c r="R105" s="172">
        <f>Q92-R104</f>
        <v>-35.69999999999982</v>
      </c>
      <c r="S105" s="172"/>
      <c r="T105" s="172"/>
      <c r="U105" s="152"/>
    </row>
    <row r="106" spans="1:21" s="108" customFormat="1" ht="12.75">
      <c r="A106" s="202" t="s">
        <v>132</v>
      </c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153" t="s">
        <v>133</v>
      </c>
      <c r="N106" s="326"/>
      <c r="O106" s="326"/>
      <c r="P106" s="326"/>
      <c r="Q106" s="326"/>
      <c r="R106" s="326"/>
      <c r="S106" s="326"/>
      <c r="T106" s="326"/>
      <c r="U106" s="327"/>
    </row>
    <row r="107" spans="1:21" s="108" customFormat="1" ht="12.75">
      <c r="A107" s="202"/>
      <c r="B107" s="202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153" t="s">
        <v>134</v>
      </c>
      <c r="N107" s="203"/>
      <c r="O107" s="203"/>
      <c r="P107" s="203"/>
      <c r="Q107" s="203"/>
      <c r="R107" s="203"/>
      <c r="S107" s="203"/>
      <c r="T107" s="203"/>
      <c r="U107" s="204"/>
    </row>
    <row r="108" spans="1:21" s="108" customFormat="1" ht="13.5" thickBot="1">
      <c r="A108" s="199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54" t="s">
        <v>135</v>
      </c>
      <c r="N108" s="200"/>
      <c r="O108" s="200"/>
      <c r="P108" s="200"/>
      <c r="Q108" s="200"/>
      <c r="R108" s="200"/>
      <c r="S108" s="200"/>
      <c r="T108" s="200"/>
      <c r="U108" s="201"/>
    </row>
    <row r="109" spans="1:21" ht="22.5" customHeight="1">
      <c r="A109" s="319" t="s">
        <v>118</v>
      </c>
      <c r="B109" s="319"/>
      <c r="C109" s="319"/>
      <c r="D109" s="324"/>
      <c r="E109" s="324"/>
      <c r="F109" s="324"/>
      <c r="G109" s="324"/>
      <c r="H109" s="324"/>
      <c r="I109" s="324"/>
      <c r="J109" s="324"/>
      <c r="K109" s="125"/>
      <c r="L109" s="321" t="s">
        <v>149</v>
      </c>
      <c r="M109" s="321"/>
      <c r="N109" s="321"/>
      <c r="O109" s="321"/>
      <c r="P109" s="321"/>
      <c r="Q109" s="108"/>
      <c r="R109" s="108"/>
      <c r="S109" s="108"/>
      <c r="T109" s="108"/>
      <c r="U109" s="108"/>
    </row>
    <row r="110" spans="1:21" ht="22.5" customHeight="1">
      <c r="A110" s="319" t="s">
        <v>119</v>
      </c>
      <c r="B110" s="319"/>
      <c r="C110" s="319"/>
      <c r="D110" s="319"/>
      <c r="E110" s="319"/>
      <c r="F110" s="320"/>
      <c r="G110" s="320"/>
      <c r="H110" s="320"/>
      <c r="I110" s="320"/>
      <c r="J110" s="320"/>
      <c r="K110" s="126"/>
      <c r="L110" s="321" t="s">
        <v>142</v>
      </c>
      <c r="M110" s="321"/>
      <c r="N110" s="321"/>
      <c r="O110" s="321"/>
      <c r="P110" s="321"/>
      <c r="Q110" s="108"/>
      <c r="R110" s="108"/>
      <c r="S110" s="108"/>
      <c r="T110" s="108"/>
      <c r="U110" s="108"/>
    </row>
    <row r="111" spans="1:21" ht="22.5" customHeight="1">
      <c r="A111" s="18"/>
      <c r="B111" s="18"/>
      <c r="C111" s="18"/>
      <c r="D111" s="18"/>
      <c r="E111" s="18"/>
      <c r="F111" s="1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s="1" customFormat="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</sheetData>
  <sheetProtection/>
  <mergeCells count="275">
    <mergeCell ref="A106:L106"/>
    <mergeCell ref="N106:P106"/>
    <mergeCell ref="Q106:U106"/>
    <mergeCell ref="W1:Z3"/>
    <mergeCell ref="W9:Z10"/>
    <mergeCell ref="W4:Z8"/>
    <mergeCell ref="N37:P37"/>
    <mergeCell ref="Q37:U37"/>
    <mergeCell ref="N34:P34"/>
    <mergeCell ref="Q34:U34"/>
    <mergeCell ref="A109:C109"/>
    <mergeCell ref="D109:J109"/>
    <mergeCell ref="L109:P109"/>
    <mergeCell ref="Q39:U39"/>
    <mergeCell ref="Q41:U41"/>
    <mergeCell ref="R104:T104"/>
    <mergeCell ref="R105:T105"/>
    <mergeCell ref="R100:T100"/>
    <mergeCell ref="R101:T101"/>
    <mergeCell ref="R102:T102"/>
    <mergeCell ref="A110:E110"/>
    <mergeCell ref="F110:J110"/>
    <mergeCell ref="L110:P110"/>
    <mergeCell ref="N39:P39"/>
    <mergeCell ref="N41:P41"/>
    <mergeCell ref="A96:L96"/>
    <mergeCell ref="A97:L97"/>
    <mergeCell ref="A98:L98"/>
    <mergeCell ref="A103:L103"/>
    <mergeCell ref="A104:L104"/>
    <mergeCell ref="N38:P38"/>
    <mergeCell ref="Q38:U38"/>
    <mergeCell ref="N35:P35"/>
    <mergeCell ref="Q35:U35"/>
    <mergeCell ref="N36:P36"/>
    <mergeCell ref="Q36:U36"/>
    <mergeCell ref="N26:P26"/>
    <mergeCell ref="Q26:U26"/>
    <mergeCell ref="N24:P24"/>
    <mergeCell ref="Q24:U24"/>
    <mergeCell ref="R25:T25"/>
    <mergeCell ref="R103:T103"/>
    <mergeCell ref="A105:L105"/>
    <mergeCell ref="A101:L101"/>
    <mergeCell ref="A102:L102"/>
    <mergeCell ref="A99:L99"/>
    <mergeCell ref="A100:L100"/>
    <mergeCell ref="N92:P92"/>
    <mergeCell ref="R97:T97"/>
    <mergeCell ref="R98:T98"/>
    <mergeCell ref="R99:T99"/>
    <mergeCell ref="Q92:U92"/>
    <mergeCell ref="R93:T93"/>
    <mergeCell ref="R94:T94"/>
    <mergeCell ref="R95:T95"/>
    <mergeCell ref="A93:L93"/>
    <mergeCell ref="A94:L94"/>
    <mergeCell ref="A95:L95"/>
    <mergeCell ref="R96:T96"/>
    <mergeCell ref="A89:L89"/>
    <mergeCell ref="A90:L90"/>
    <mergeCell ref="A91:L91"/>
    <mergeCell ref="A92:L92"/>
    <mergeCell ref="A85:L85"/>
    <mergeCell ref="A86:L86"/>
    <mergeCell ref="A87:L87"/>
    <mergeCell ref="A88:L88"/>
    <mergeCell ref="A77:L77"/>
    <mergeCell ref="A84:L84"/>
    <mergeCell ref="N59:P59"/>
    <mergeCell ref="N60:P60"/>
    <mergeCell ref="N62:P62"/>
    <mergeCell ref="N66:P66"/>
    <mergeCell ref="N67:P67"/>
    <mergeCell ref="N68:P68"/>
    <mergeCell ref="A72:L72"/>
    <mergeCell ref="A74:L74"/>
    <mergeCell ref="A75:L75"/>
    <mergeCell ref="A76:L76"/>
    <mergeCell ref="A68:L68"/>
    <mergeCell ref="A69:L69"/>
    <mergeCell ref="A70:L70"/>
    <mergeCell ref="A71:L71"/>
    <mergeCell ref="A64:L64"/>
    <mergeCell ref="A65:L65"/>
    <mergeCell ref="A66:L66"/>
    <mergeCell ref="A67:L67"/>
    <mergeCell ref="A60:L60"/>
    <mergeCell ref="A61:L61"/>
    <mergeCell ref="A62:L62"/>
    <mergeCell ref="A63:L63"/>
    <mergeCell ref="A56:L56"/>
    <mergeCell ref="A57:L57"/>
    <mergeCell ref="A58:L58"/>
    <mergeCell ref="A59:L59"/>
    <mergeCell ref="Q59:U59"/>
    <mergeCell ref="N64:P64"/>
    <mergeCell ref="Q64:U64"/>
    <mergeCell ref="N65:P65"/>
    <mergeCell ref="Q60:U60"/>
    <mergeCell ref="Q62:U62"/>
    <mergeCell ref="Q89:U89"/>
    <mergeCell ref="N90:P90"/>
    <mergeCell ref="Q90:U90"/>
    <mergeCell ref="N91:P91"/>
    <mergeCell ref="Q91:U91"/>
    <mergeCell ref="N89:P89"/>
    <mergeCell ref="N86:P86"/>
    <mergeCell ref="Q86:U86"/>
    <mergeCell ref="N88:P88"/>
    <mergeCell ref="Q88:U88"/>
    <mergeCell ref="R87:T87"/>
    <mergeCell ref="P82:R82"/>
    <mergeCell ref="R61:T61"/>
    <mergeCell ref="N63:P63"/>
    <mergeCell ref="Q63:U63"/>
    <mergeCell ref="Q65:U65"/>
    <mergeCell ref="Q66:U66"/>
    <mergeCell ref="Q67:U67"/>
    <mergeCell ref="Q68:U68"/>
    <mergeCell ref="O81:R81"/>
    <mergeCell ref="N70:P70"/>
    <mergeCell ref="Q84:U84"/>
    <mergeCell ref="Q85:U85"/>
    <mergeCell ref="N84:P84"/>
    <mergeCell ref="N85:P85"/>
    <mergeCell ref="A54:L54"/>
    <mergeCell ref="A55:L55"/>
    <mergeCell ref="N51:P51"/>
    <mergeCell ref="Q51:U51"/>
    <mergeCell ref="Q54:U54"/>
    <mergeCell ref="Q55:U55"/>
    <mergeCell ref="N54:P54"/>
    <mergeCell ref="N55:P55"/>
    <mergeCell ref="A46:L46"/>
    <mergeCell ref="A47:L47"/>
    <mergeCell ref="A48:L48"/>
    <mergeCell ref="A49:L49"/>
    <mergeCell ref="A42:L42"/>
    <mergeCell ref="A43:L43"/>
    <mergeCell ref="A44:L44"/>
    <mergeCell ref="A45:L45"/>
    <mergeCell ref="A38:L38"/>
    <mergeCell ref="A39:L39"/>
    <mergeCell ref="A40:L40"/>
    <mergeCell ref="A41:L41"/>
    <mergeCell ref="A34:L34"/>
    <mergeCell ref="A36:L36"/>
    <mergeCell ref="A37:L37"/>
    <mergeCell ref="A35:L35"/>
    <mergeCell ref="A31:L31"/>
    <mergeCell ref="A26:L26"/>
    <mergeCell ref="A27:L27"/>
    <mergeCell ref="A28:L28"/>
    <mergeCell ref="A29:L29"/>
    <mergeCell ref="Q45:U45"/>
    <mergeCell ref="Q46:U46"/>
    <mergeCell ref="A32:L32"/>
    <mergeCell ref="R40:T40"/>
    <mergeCell ref="N42:P42"/>
    <mergeCell ref="N43:P43"/>
    <mergeCell ref="N44:P44"/>
    <mergeCell ref="N45:P45"/>
    <mergeCell ref="N46:P46"/>
    <mergeCell ref="A33:L33"/>
    <mergeCell ref="Q44:U44"/>
    <mergeCell ref="N28:P28"/>
    <mergeCell ref="N30:P30"/>
    <mergeCell ref="Q30:U30"/>
    <mergeCell ref="N32:P32"/>
    <mergeCell ref="Q32:U32"/>
    <mergeCell ref="N31:P31"/>
    <mergeCell ref="Q31:U31"/>
    <mergeCell ref="N33:P33"/>
    <mergeCell ref="Q33:U33"/>
    <mergeCell ref="Q21:U21"/>
    <mergeCell ref="N23:P23"/>
    <mergeCell ref="Q23:U23"/>
    <mergeCell ref="N19:P19"/>
    <mergeCell ref="Q19:U19"/>
    <mergeCell ref="Q20:U20"/>
    <mergeCell ref="N22:P22"/>
    <mergeCell ref="Q22:U22"/>
    <mergeCell ref="N20:P20"/>
    <mergeCell ref="N21:P21"/>
    <mergeCell ref="Q18:U18"/>
    <mergeCell ref="A11:F11"/>
    <mergeCell ref="G11:M11"/>
    <mergeCell ref="C13:M13"/>
    <mergeCell ref="A18:L18"/>
    <mergeCell ref="N18:P18"/>
    <mergeCell ref="E16:I16"/>
    <mergeCell ref="Q6:U6"/>
    <mergeCell ref="A7:B7"/>
    <mergeCell ref="C7:M7"/>
    <mergeCell ref="Q7:U7"/>
    <mergeCell ref="A6:C6"/>
    <mergeCell ref="D6:M6"/>
    <mergeCell ref="L1:U1"/>
    <mergeCell ref="Q4:U4"/>
    <mergeCell ref="Q5:R5"/>
    <mergeCell ref="T5:U5"/>
    <mergeCell ref="A2:U2"/>
    <mergeCell ref="A3:U3"/>
    <mergeCell ref="A5:O5"/>
    <mergeCell ref="G10:M10"/>
    <mergeCell ref="Q10:U10"/>
    <mergeCell ref="D15:J15"/>
    <mergeCell ref="Q15:U15"/>
    <mergeCell ref="K15:M15"/>
    <mergeCell ref="A12:E12"/>
    <mergeCell ref="F12:M12"/>
    <mergeCell ref="Q11:U11"/>
    <mergeCell ref="A10:F10"/>
    <mergeCell ref="Q8:U8"/>
    <mergeCell ref="A9:F9"/>
    <mergeCell ref="G9:M9"/>
    <mergeCell ref="Q9:U9"/>
    <mergeCell ref="A8:E8"/>
    <mergeCell ref="F8:M8"/>
    <mergeCell ref="A19:L19"/>
    <mergeCell ref="A24:L24"/>
    <mergeCell ref="A13:B13"/>
    <mergeCell ref="A20:L20"/>
    <mergeCell ref="A21:L21"/>
    <mergeCell ref="A22:L22"/>
    <mergeCell ref="A23:L23"/>
    <mergeCell ref="A25:L25"/>
    <mergeCell ref="A30:L30"/>
    <mergeCell ref="N47:P47"/>
    <mergeCell ref="Q47:U47"/>
    <mergeCell ref="N27:P27"/>
    <mergeCell ref="Q28:U28"/>
    <mergeCell ref="Q27:U27"/>
    <mergeCell ref="R29:T29"/>
    <mergeCell ref="Q42:U42"/>
    <mergeCell ref="Q43:U43"/>
    <mergeCell ref="N48:P48"/>
    <mergeCell ref="Q48:U48"/>
    <mergeCell ref="N49:P49"/>
    <mergeCell ref="Q49:U49"/>
    <mergeCell ref="H80:L80"/>
    <mergeCell ref="A79:S79"/>
    <mergeCell ref="N56:P56"/>
    <mergeCell ref="Q56:U56"/>
    <mergeCell ref="N57:P57"/>
    <mergeCell ref="Q57:U57"/>
    <mergeCell ref="N58:P58"/>
    <mergeCell ref="Q58:U58"/>
    <mergeCell ref="N69:P69"/>
    <mergeCell ref="Q69:U69"/>
    <mergeCell ref="N74:P74"/>
    <mergeCell ref="Q74:U74"/>
    <mergeCell ref="N75:P75"/>
    <mergeCell ref="Q75:U75"/>
    <mergeCell ref="N76:P76"/>
    <mergeCell ref="Q76:U76"/>
    <mergeCell ref="N77:P77"/>
    <mergeCell ref="Q77:U77"/>
    <mergeCell ref="N50:P50"/>
    <mergeCell ref="Q50:U50"/>
    <mergeCell ref="A50:L50"/>
    <mergeCell ref="A73:L73"/>
    <mergeCell ref="Q70:U70"/>
    <mergeCell ref="N71:P71"/>
    <mergeCell ref="Q71:U71"/>
    <mergeCell ref="N72:P72"/>
    <mergeCell ref="Q72:U72"/>
    <mergeCell ref="A51:L51"/>
    <mergeCell ref="A108:L108"/>
    <mergeCell ref="N108:P108"/>
    <mergeCell ref="Q108:U108"/>
    <mergeCell ref="A107:L107"/>
    <mergeCell ref="N107:P107"/>
    <mergeCell ref="Q107:U107"/>
  </mergeCells>
  <printOptions horizontalCentered="1"/>
  <pageMargins left="0.1968503937007874" right="0.1968503937007874" top="0.1968503937007874" bottom="0.1968503937007874" header="0" footer="0"/>
  <pageSetup blackAndWhite="1" horizontalDpi="600" verticalDpi="600" orientation="portrait" paperSize="9" r:id="rId1"/>
  <rowBreaks count="1" manualBreakCount="1">
    <brk id="52" max="20" man="1"/>
  </rowBreaks>
  <ignoredErrors>
    <ignoredError sqref="A64:A72 T5:U5 Q15 O80 Q19:U20 A51:A62 Q22:U23 S104:T105 R26:T33 U25:U33 P25:Q33 N25:N33 O26:O33 N37:U38 U40 N40:Q40 N43:U44 Q46:U46 N22:N23 Q48:U48 N77:O79 R62:T65 U61:U65 Q88 N61:N65 O62:O65 N67:U67 Q52:Q56 H74:L79 Q78:Q85 N81:O85 R88:T88 O22:P23 O88 U87:U88 N87:N88 F114:J130 A94:A99 O105 K114:K130 M100:N105 A105 A90:A92 R91:T92 A114:C130 D114:E130 Q114:U130 M81:M89 A19:M49 N91 A74:G89 N48 H81:L89 U91:U99 Q91:Q99 B90:M99 N94:N99 P94:P99 U100:U105 R75:U75 P100:Q105 R105 N52:N56 O51:P56 R51:U56 P77:P85 R77:U85 O75:P75 B101:L105 A101:A103 O91:P92 B51:M72 L114:P130 N19:N20 Q62:Q65 N46 M74:M79 Q109:U110 D110:E110 A109:C110 K109:K110 O19:P20 P87:P88 P61:P65 O46:P46 O48:P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112"/>
  <sheetViews>
    <sheetView showGridLines="0" showZeros="0" zoomScaleSheetLayoutView="100" workbookViewId="0" topLeftCell="A37">
      <selection activeCell="Q62" sqref="Q62:U62"/>
    </sheetView>
  </sheetViews>
  <sheetFormatPr defaultColWidth="9.33203125" defaultRowHeight="12.75"/>
  <cols>
    <col min="1" max="1" width="5.66015625" style="108" customWidth="1"/>
    <col min="2" max="2" width="5.33203125" style="108" customWidth="1"/>
    <col min="3" max="9" width="5" style="108" customWidth="1"/>
    <col min="10" max="10" width="6" style="108" customWidth="1"/>
    <col min="11" max="11" width="3" style="108" customWidth="1"/>
    <col min="12" max="12" width="6.16015625" style="108" customWidth="1"/>
    <col min="13" max="13" width="7.16015625" style="108" bestFit="1" customWidth="1"/>
    <col min="14" max="14" width="1.83203125" style="108" customWidth="1"/>
    <col min="15" max="15" width="16.83203125" style="108" customWidth="1"/>
    <col min="16" max="17" width="1.83203125" style="108" customWidth="1"/>
    <col min="18" max="18" width="4.83203125" style="108" customWidth="1"/>
    <col min="19" max="19" width="6.5" style="108" customWidth="1"/>
    <col min="20" max="20" width="5" style="108" customWidth="1"/>
    <col min="21" max="21" width="1.83203125" style="108" customWidth="1"/>
    <col min="22" max="22" width="7.16015625" style="26" customWidth="1"/>
    <col min="23" max="23" width="10.83203125" style="26" customWidth="1"/>
    <col min="24" max="26" width="11" style="26" customWidth="1"/>
    <col min="27" max="16384" width="9.33203125" style="26" customWidth="1"/>
  </cols>
  <sheetData>
    <row r="1" spans="1:26" s="1" customFormat="1" ht="4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74"/>
      <c r="L1" s="351" t="s">
        <v>101</v>
      </c>
      <c r="M1" s="351"/>
      <c r="N1" s="351"/>
      <c r="O1" s="351"/>
      <c r="P1" s="351"/>
      <c r="Q1" s="351"/>
      <c r="R1" s="351"/>
      <c r="S1" s="351"/>
      <c r="T1" s="351"/>
      <c r="U1" s="351"/>
      <c r="V1" s="4"/>
      <c r="W1" s="346" t="s">
        <v>124</v>
      </c>
      <c r="X1" s="346"/>
      <c r="Y1" s="346"/>
      <c r="Z1" s="346"/>
    </row>
    <row r="2" spans="1:26" s="19" customFormat="1" ht="17.25" customHeight="1">
      <c r="A2" s="356" t="s">
        <v>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21"/>
      <c r="W2" s="346"/>
      <c r="X2" s="346"/>
      <c r="Y2" s="346"/>
      <c r="Z2" s="346"/>
    </row>
    <row r="3" spans="1:26" s="19" customFormat="1" ht="15" customHeight="1">
      <c r="A3" s="356" t="s">
        <v>21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21"/>
      <c r="W3" s="346"/>
      <c r="X3" s="346"/>
      <c r="Y3" s="346"/>
      <c r="Z3" s="346"/>
    </row>
    <row r="4" spans="1:26" s="7" customFormat="1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78"/>
      <c r="O4" s="75"/>
      <c r="P4" s="75"/>
      <c r="Q4" s="352" t="s">
        <v>0</v>
      </c>
      <c r="R4" s="352"/>
      <c r="S4" s="352"/>
      <c r="T4" s="352"/>
      <c r="U4" s="352"/>
      <c r="V4" s="8"/>
      <c r="W4" s="347" t="s">
        <v>125</v>
      </c>
      <c r="X4" s="348"/>
      <c r="Y4" s="348"/>
      <c r="Z4" s="348"/>
    </row>
    <row r="5" spans="1:26" s="7" customFormat="1" ht="15.75" customHeight="1">
      <c r="A5" s="408" t="s">
        <v>1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79"/>
      <c r="Q5" s="353" t="str">
        <f>'Для розрахунків'!Q5:R5</f>
        <v>2011</v>
      </c>
      <c r="R5" s="354"/>
      <c r="S5" s="80" t="str">
        <f>'Для розрахунків'!S5</f>
        <v>01</v>
      </c>
      <c r="T5" s="355" t="s">
        <v>2</v>
      </c>
      <c r="U5" s="355"/>
      <c r="V5" s="11"/>
      <c r="W5" s="348"/>
      <c r="X5" s="348"/>
      <c r="Y5" s="348"/>
      <c r="Z5" s="348"/>
    </row>
    <row r="6" spans="1:26" s="7" customFormat="1" ht="19.5" customHeight="1">
      <c r="A6" s="350" t="s">
        <v>3</v>
      </c>
      <c r="B6" s="350"/>
      <c r="C6" s="350"/>
      <c r="D6" s="406" t="str">
        <f>'Для розрахунків'!D6:M6</f>
        <v>ПП "Яяя"</v>
      </c>
      <c r="E6" s="407"/>
      <c r="F6" s="407"/>
      <c r="G6" s="407"/>
      <c r="H6" s="407"/>
      <c r="I6" s="407"/>
      <c r="J6" s="407"/>
      <c r="K6" s="407"/>
      <c r="L6" s="407"/>
      <c r="M6" s="407"/>
      <c r="N6" s="78"/>
      <c r="O6" s="81" t="s">
        <v>4</v>
      </c>
      <c r="P6" s="81"/>
      <c r="Q6" s="353" t="str">
        <f>'Для розрахунків'!Q6:U6</f>
        <v>11111111</v>
      </c>
      <c r="R6" s="354"/>
      <c r="S6" s="354"/>
      <c r="T6" s="354"/>
      <c r="U6" s="354"/>
      <c r="V6" s="13"/>
      <c r="W6" s="348"/>
      <c r="X6" s="348"/>
      <c r="Y6" s="348"/>
      <c r="Z6" s="348"/>
    </row>
    <row r="7" spans="1:26" s="7" customFormat="1" ht="19.5" customHeight="1">
      <c r="A7" s="350" t="s">
        <v>5</v>
      </c>
      <c r="B7" s="350"/>
      <c r="C7" s="416" t="str">
        <f>'Для розрахунків'!C7:M7</f>
        <v>Святошинський р-н м. Києва</v>
      </c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78"/>
      <c r="O7" s="81" t="s">
        <v>6</v>
      </c>
      <c r="P7" s="82"/>
      <c r="Q7" s="353" t="str">
        <f>'Для розрахунків'!Q7:U7</f>
        <v>8038600000</v>
      </c>
      <c r="R7" s="354"/>
      <c r="S7" s="354"/>
      <c r="T7" s="354"/>
      <c r="U7" s="354"/>
      <c r="V7" s="13"/>
      <c r="W7" s="348"/>
      <c r="X7" s="348"/>
      <c r="Y7" s="348"/>
      <c r="Z7" s="348"/>
    </row>
    <row r="8" spans="1:26" s="7" customFormat="1" ht="26.25" customHeight="1">
      <c r="A8" s="351" t="s">
        <v>126</v>
      </c>
      <c r="B8" s="351"/>
      <c r="C8" s="351"/>
      <c r="D8" s="351"/>
      <c r="E8" s="351"/>
      <c r="F8" s="418">
        <f>'Для розрахунків'!F8:M8</f>
        <v>0</v>
      </c>
      <c r="G8" s="419"/>
      <c r="H8" s="419"/>
      <c r="I8" s="419"/>
      <c r="J8" s="419"/>
      <c r="K8" s="419"/>
      <c r="L8" s="419"/>
      <c r="M8" s="419"/>
      <c r="N8" s="78"/>
      <c r="O8" s="81" t="s">
        <v>127</v>
      </c>
      <c r="P8" s="82"/>
      <c r="Q8" s="353">
        <f>'Для розрахунків'!Q8:U8</f>
        <v>0</v>
      </c>
      <c r="R8" s="354"/>
      <c r="S8" s="354"/>
      <c r="T8" s="354"/>
      <c r="U8" s="354"/>
      <c r="V8" s="13"/>
      <c r="W8" s="349" t="s">
        <v>123</v>
      </c>
      <c r="X8" s="349"/>
      <c r="Y8" s="349"/>
      <c r="Z8" s="349"/>
    </row>
    <row r="9" spans="1:26" s="7" customFormat="1" ht="19.5" customHeight="1">
      <c r="A9" s="350" t="s">
        <v>7</v>
      </c>
      <c r="B9" s="350"/>
      <c r="C9" s="350"/>
      <c r="D9" s="350"/>
      <c r="E9" s="350"/>
      <c r="F9" s="350"/>
      <c r="G9" s="409">
        <f>'Для розрахунків'!G9:M9</f>
        <v>0</v>
      </c>
      <c r="H9" s="410"/>
      <c r="I9" s="410"/>
      <c r="J9" s="410"/>
      <c r="K9" s="410"/>
      <c r="L9" s="410"/>
      <c r="M9" s="410"/>
      <c r="N9" s="78"/>
      <c r="O9" s="81" t="s">
        <v>8</v>
      </c>
      <c r="P9" s="82"/>
      <c r="Q9" s="353">
        <f>'Для розрахунків'!Q9:U9</f>
        <v>0</v>
      </c>
      <c r="R9" s="354"/>
      <c r="S9" s="354"/>
      <c r="T9" s="354"/>
      <c r="U9" s="354"/>
      <c r="V9" s="13"/>
      <c r="W9" s="349"/>
      <c r="X9" s="349"/>
      <c r="Y9" s="349"/>
      <c r="Z9" s="349"/>
    </row>
    <row r="10" spans="1:26" s="7" customFormat="1" ht="19.5" customHeight="1">
      <c r="A10" s="350" t="s">
        <v>9</v>
      </c>
      <c r="B10" s="350"/>
      <c r="C10" s="350"/>
      <c r="D10" s="350"/>
      <c r="E10" s="350"/>
      <c r="F10" s="350"/>
      <c r="G10" s="395">
        <f>'Для розрахунків'!G10:M10</f>
        <v>0</v>
      </c>
      <c r="H10" s="396"/>
      <c r="I10" s="396"/>
      <c r="J10" s="396"/>
      <c r="K10" s="396"/>
      <c r="L10" s="396"/>
      <c r="M10" s="396"/>
      <c r="N10" s="78"/>
      <c r="O10" s="81" t="s">
        <v>10</v>
      </c>
      <c r="P10" s="82"/>
      <c r="Q10" s="353" t="str">
        <f>'Для розрахунків'!Q10:U10</f>
        <v>51.70.0</v>
      </c>
      <c r="R10" s="354"/>
      <c r="S10" s="354"/>
      <c r="T10" s="354"/>
      <c r="U10" s="354"/>
      <c r="V10" s="13"/>
      <c r="W10" s="26"/>
      <c r="X10" s="26"/>
      <c r="Y10" s="26"/>
      <c r="Z10" s="26"/>
    </row>
    <row r="11" spans="1:26" s="7" customFormat="1" ht="19.5" customHeight="1">
      <c r="A11" s="350" t="s">
        <v>128</v>
      </c>
      <c r="B11" s="350"/>
      <c r="C11" s="350"/>
      <c r="D11" s="350"/>
      <c r="E11" s="350"/>
      <c r="F11" s="350"/>
      <c r="G11" s="395" t="str">
        <f>'Для розрахунків'!G11:M11</f>
        <v>4</v>
      </c>
      <c r="H11" s="396"/>
      <c r="I11" s="396"/>
      <c r="J11" s="396"/>
      <c r="K11" s="396"/>
      <c r="L11" s="396"/>
      <c r="M11" s="396"/>
      <c r="N11" s="78"/>
      <c r="O11" s="83" t="s">
        <v>12</v>
      </c>
      <c r="P11" s="84"/>
      <c r="Q11" s="353">
        <f>'Для розрахунків'!Q11:U11</f>
        <v>0</v>
      </c>
      <c r="R11" s="354"/>
      <c r="S11" s="354"/>
      <c r="T11" s="354"/>
      <c r="U11" s="354"/>
      <c r="V11" s="13"/>
      <c r="W11" s="26"/>
      <c r="X11" s="26"/>
      <c r="Y11" s="26"/>
      <c r="Z11" s="26"/>
    </row>
    <row r="12" spans="1:26" s="7" customFormat="1" ht="14.25" customHeight="1">
      <c r="A12" s="350" t="s">
        <v>11</v>
      </c>
      <c r="B12" s="350"/>
      <c r="C12" s="350"/>
      <c r="D12" s="350"/>
      <c r="E12" s="350"/>
      <c r="F12" s="414"/>
      <c r="G12" s="414"/>
      <c r="H12" s="414"/>
      <c r="I12" s="414"/>
      <c r="J12" s="414"/>
      <c r="K12" s="414"/>
      <c r="L12" s="414"/>
      <c r="M12" s="414"/>
      <c r="N12" s="78"/>
      <c r="O12" s="85"/>
      <c r="P12" s="85"/>
      <c r="Q12" s="85"/>
      <c r="R12" s="86"/>
      <c r="S12" s="4"/>
      <c r="T12" s="4"/>
      <c r="U12" s="4"/>
      <c r="V12" s="13"/>
      <c r="W12" s="26"/>
      <c r="X12" s="26"/>
      <c r="Y12" s="26"/>
      <c r="Z12" s="26"/>
    </row>
    <row r="13" spans="1:26" s="7" customFormat="1" ht="16.5" customHeight="1">
      <c r="A13" s="415" t="s">
        <v>13</v>
      </c>
      <c r="B13" s="415"/>
      <c r="C13" s="397" t="str">
        <f>'Для розрахунків'!C13:M13</f>
        <v>03001, м.Київ, вул. Я, 56, офіс.111, т. 111-11-11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85"/>
      <c r="O13" s="87"/>
      <c r="P13" s="4"/>
      <c r="Q13" s="4"/>
      <c r="R13" s="4"/>
      <c r="S13" s="4"/>
      <c r="T13" s="4"/>
      <c r="U13" s="4"/>
      <c r="V13" s="13"/>
      <c r="W13" s="27"/>
      <c r="X13" s="27"/>
      <c r="Y13" s="27"/>
      <c r="Z13" s="27"/>
    </row>
    <row r="14" spans="15:20" s="159" customFormat="1" ht="6.75">
      <c r="O14" s="160"/>
      <c r="P14" s="160"/>
      <c r="R14" s="160"/>
      <c r="S14" s="160"/>
      <c r="T14" s="160"/>
    </row>
    <row r="15" spans="1:21" s="4" customFormat="1" ht="15.75">
      <c r="A15" s="88"/>
      <c r="B15" s="89"/>
      <c r="C15" s="89"/>
      <c r="D15" s="411" t="s">
        <v>14</v>
      </c>
      <c r="E15" s="411"/>
      <c r="F15" s="411"/>
      <c r="G15" s="411"/>
      <c r="H15" s="411"/>
      <c r="I15" s="411"/>
      <c r="J15" s="411"/>
      <c r="K15" s="413" t="s">
        <v>22</v>
      </c>
      <c r="L15" s="413"/>
      <c r="M15" s="413"/>
      <c r="N15" s="90"/>
      <c r="O15" s="91" t="s">
        <v>15</v>
      </c>
      <c r="P15" s="92"/>
      <c r="Q15" s="412" t="s">
        <v>102</v>
      </c>
      <c r="R15" s="412"/>
      <c r="S15" s="412"/>
      <c r="T15" s="412"/>
      <c r="U15" s="412"/>
    </row>
    <row r="16" spans="1:21" s="34" customFormat="1" ht="15">
      <c r="A16" s="88"/>
      <c r="B16" s="89"/>
      <c r="C16" s="89"/>
      <c r="D16" s="94" t="s">
        <v>113</v>
      </c>
      <c r="E16" s="404" t="str">
        <f>'Для розрахунків'!E16:I16</f>
        <v>31 грудня</v>
      </c>
      <c r="F16" s="405"/>
      <c r="G16" s="405"/>
      <c r="H16" s="405"/>
      <c r="I16" s="405"/>
      <c r="J16" s="95" t="s">
        <v>137</v>
      </c>
      <c r="K16" s="96" t="str">
        <f>'Для розрахунків'!K16</f>
        <v>10</v>
      </c>
      <c r="L16" s="97" t="s">
        <v>112</v>
      </c>
      <c r="M16" s="98"/>
      <c r="N16" s="90"/>
      <c r="O16" s="99"/>
      <c r="P16" s="58"/>
      <c r="Q16" s="100"/>
      <c r="R16" s="100"/>
      <c r="S16" s="100"/>
      <c r="T16" s="100"/>
      <c r="U16" s="100"/>
    </row>
    <row r="17" spans="1:21" s="58" customFormat="1" ht="1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01"/>
      <c r="P17" s="101"/>
      <c r="Q17" s="4"/>
      <c r="R17" s="4"/>
      <c r="S17" s="4"/>
      <c r="T17" s="4"/>
      <c r="U17" s="4"/>
    </row>
    <row r="18" spans="1:21" s="4" customFormat="1" ht="26.25" thickBot="1">
      <c r="A18" s="399" t="s">
        <v>16</v>
      </c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1"/>
      <c r="M18" s="103" t="s">
        <v>17</v>
      </c>
      <c r="N18" s="402" t="s">
        <v>55</v>
      </c>
      <c r="O18" s="400"/>
      <c r="P18" s="403"/>
      <c r="Q18" s="370" t="s">
        <v>18</v>
      </c>
      <c r="R18" s="370"/>
      <c r="S18" s="370"/>
      <c r="T18" s="370"/>
      <c r="U18" s="378"/>
    </row>
    <row r="19" spans="1:22" s="147" customFormat="1" ht="27" customHeight="1" thickBot="1">
      <c r="A19" s="236">
        <v>1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43">
        <v>2</v>
      </c>
      <c r="N19" s="264">
        <v>3</v>
      </c>
      <c r="O19" s="237"/>
      <c r="P19" s="237"/>
      <c r="Q19" s="265" t="s">
        <v>19</v>
      </c>
      <c r="R19" s="265"/>
      <c r="S19" s="265"/>
      <c r="T19" s="265"/>
      <c r="U19" s="266"/>
      <c r="V19" s="22"/>
    </row>
    <row r="20" spans="1:22" s="147" customFormat="1" ht="12.75">
      <c r="A20" s="420" t="s">
        <v>23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122"/>
      <c r="N20" s="391"/>
      <c r="O20" s="392"/>
      <c r="P20" s="394"/>
      <c r="Q20" s="391"/>
      <c r="R20" s="392"/>
      <c r="S20" s="392"/>
      <c r="T20" s="392"/>
      <c r="U20" s="393"/>
      <c r="V20" s="22"/>
    </row>
    <row r="21" spans="1:21" s="108" customFormat="1" ht="12.75" customHeight="1">
      <c r="A21" s="343" t="s">
        <v>24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93" t="s">
        <v>47</v>
      </c>
      <c r="N21" s="340" t="str">
        <f>IF(ABS('Для розрахунків'!N21:P21)=0," - ",ABS('Для розрахунків'!N21:P21))</f>
        <v> - </v>
      </c>
      <c r="O21" s="340"/>
      <c r="P21" s="340"/>
      <c r="Q21" s="341" t="str">
        <f>IF(ABS('Для розрахунків'!Q21:U21)=0," - ",ABS('Для розрахунків'!Q21:U21))</f>
        <v> - </v>
      </c>
      <c r="R21" s="341"/>
      <c r="S21" s="341"/>
      <c r="T21" s="341"/>
      <c r="U21" s="342"/>
    </row>
    <row r="22" spans="1:21" s="108" customFormat="1" ht="12.75" customHeight="1">
      <c r="A22" s="343" t="s">
        <v>25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93"/>
      <c r="N22" s="340"/>
      <c r="O22" s="340"/>
      <c r="P22" s="340"/>
      <c r="Q22" s="341"/>
      <c r="R22" s="341"/>
      <c r="S22" s="341"/>
      <c r="T22" s="341"/>
      <c r="U22" s="342"/>
    </row>
    <row r="23" spans="1:21" s="108" customFormat="1" ht="12.75" customHeight="1">
      <c r="A23" s="371" t="s">
        <v>26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93" t="s">
        <v>48</v>
      </c>
      <c r="N23" s="340">
        <f>IF(ABS('Для розрахунків'!N23:P23)=0," - ",ABS('Для розрахунків'!N23:P23))</f>
        <v>4.3</v>
      </c>
      <c r="O23" s="340"/>
      <c r="P23" s="340"/>
      <c r="Q23" s="341">
        <f>IF(ABS('Для розрахунків'!Q23:U23)=0," - ",ABS('Для розрахунків'!Q23:U23))</f>
        <v>4.3</v>
      </c>
      <c r="R23" s="341"/>
      <c r="S23" s="341"/>
      <c r="T23" s="341"/>
      <c r="U23" s="342"/>
    </row>
    <row r="24" spans="1:21" s="108" customFormat="1" ht="12.75" customHeight="1">
      <c r="A24" s="371" t="s">
        <v>27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93" t="s">
        <v>49</v>
      </c>
      <c r="N24" s="340">
        <f>IF(ABS('Для розрахунків'!N24:P24)=0," - ",ABS('Для розрахунків'!N24:P24))</f>
        <v>4.3</v>
      </c>
      <c r="O24" s="340"/>
      <c r="P24" s="340"/>
      <c r="Q24" s="341">
        <f>IF(ABS('Для розрахунків'!Q24:U24)=0," - ",ABS('Для розрахунків'!Q24:U24))</f>
        <v>4.3</v>
      </c>
      <c r="R24" s="341"/>
      <c r="S24" s="341"/>
      <c r="T24" s="341"/>
      <c r="U24" s="342"/>
    </row>
    <row r="25" spans="1:21" s="108" customFormat="1" ht="12.75" customHeight="1">
      <c r="A25" s="371" t="s">
        <v>28</v>
      </c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93" t="s">
        <v>50</v>
      </c>
      <c r="N25" s="132" t="s">
        <v>74</v>
      </c>
      <c r="O25" s="127" t="str">
        <f>IF(ABS('Для розрахунків'!O25)=0," - ",ABS('Для розрахунків'!O25))</f>
        <v> - </v>
      </c>
      <c r="P25" s="133" t="s">
        <v>75</v>
      </c>
      <c r="Q25" s="134" t="s">
        <v>74</v>
      </c>
      <c r="R25" s="367" t="str">
        <f>IF(ABS('Для розрахунків'!Q25:U25)=0," - ",ABS('Для розрахунків'!Q25:U25))</f>
        <v> - </v>
      </c>
      <c r="S25" s="368"/>
      <c r="T25" s="368"/>
      <c r="U25" s="135" t="s">
        <v>75</v>
      </c>
    </row>
    <row r="26" spans="1:21" s="108" customFormat="1" ht="12.75" customHeight="1">
      <c r="A26" s="385" t="s">
        <v>110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7"/>
      <c r="M26" s="93"/>
      <c r="N26" s="340"/>
      <c r="O26" s="340"/>
      <c r="P26" s="340"/>
      <c r="Q26" s="341"/>
      <c r="R26" s="341"/>
      <c r="S26" s="341"/>
      <c r="T26" s="341"/>
      <c r="U26" s="342"/>
    </row>
    <row r="27" spans="1:21" s="108" customFormat="1" ht="12.75" customHeight="1">
      <c r="A27" s="388" t="s">
        <v>103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90"/>
      <c r="M27" s="93" t="s">
        <v>104</v>
      </c>
      <c r="N27" s="340" t="str">
        <f>IF(ABS('Для розрахунків'!N27:P27)=0," - ",ABS('Для розрахунків'!N27:P27))</f>
        <v> - </v>
      </c>
      <c r="O27" s="340"/>
      <c r="P27" s="340"/>
      <c r="Q27" s="341" t="str">
        <f>IF(ABS('Для розрахунків'!Q27:U27)=0," - ",ABS('Для розрахунків'!Q27:U27))</f>
        <v> - </v>
      </c>
      <c r="R27" s="341"/>
      <c r="S27" s="341"/>
      <c r="T27" s="341"/>
      <c r="U27" s="342"/>
    </row>
    <row r="28" spans="1:21" s="108" customFormat="1" ht="12.75" customHeight="1">
      <c r="A28" s="388" t="s">
        <v>27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90"/>
      <c r="M28" s="93" t="s">
        <v>105</v>
      </c>
      <c r="N28" s="340" t="str">
        <f>IF(ABS('Для розрахунків'!N28:P28)=0," - ",ABS('Для розрахунків'!N28:P28))</f>
        <v> - </v>
      </c>
      <c r="O28" s="340"/>
      <c r="P28" s="340"/>
      <c r="Q28" s="341" t="str">
        <f>IF(ABS('Для розрахунків'!Q28:U28)=0," - ",ABS('Для розрахунків'!Q28:U28))</f>
        <v> - </v>
      </c>
      <c r="R28" s="341"/>
      <c r="S28" s="341"/>
      <c r="T28" s="341"/>
      <c r="U28" s="342"/>
    </row>
    <row r="29" spans="1:21" s="108" customFormat="1" ht="12.75" customHeight="1">
      <c r="A29" s="388" t="s">
        <v>106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90"/>
      <c r="M29" s="93" t="s">
        <v>107</v>
      </c>
      <c r="N29" s="104" t="s">
        <v>74</v>
      </c>
      <c r="O29" s="127" t="str">
        <f>IF(ABS('Для розрахунків'!O29)=0," - ",ABS('Для розрахунків'!O29))</f>
        <v> - </v>
      </c>
      <c r="P29" s="105" t="s">
        <v>75</v>
      </c>
      <c r="Q29" s="104" t="s">
        <v>74</v>
      </c>
      <c r="R29" s="367" t="str">
        <f>IF(ABS('Для розрахунків'!Q29:U29)=0," - ",ABS('Для розрахунків'!Q29:U29))</f>
        <v> - </v>
      </c>
      <c r="S29" s="368"/>
      <c r="T29" s="368"/>
      <c r="U29" s="106" t="s">
        <v>75</v>
      </c>
    </row>
    <row r="30" spans="1:21" s="108" customFormat="1" ht="12.75" customHeight="1">
      <c r="A30" s="343" t="s">
        <v>29</v>
      </c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93" t="s">
        <v>51</v>
      </c>
      <c r="N30" s="340" t="str">
        <f>IF(ABS('Для розрахунків'!N30:P30)=0," - ",ABS('Для розрахунків'!N30:P30))</f>
        <v> - </v>
      </c>
      <c r="O30" s="340"/>
      <c r="P30" s="340"/>
      <c r="Q30" s="341" t="str">
        <f>IF(ABS('Для розрахунків'!Q30:U30)=0," - ",ABS('Для розрахунків'!Q30:U30))</f>
        <v> - </v>
      </c>
      <c r="R30" s="341"/>
      <c r="S30" s="341"/>
      <c r="T30" s="341"/>
      <c r="U30" s="342"/>
    </row>
    <row r="31" spans="1:21" s="108" customFormat="1" ht="12.75" customHeight="1">
      <c r="A31" s="343" t="s">
        <v>30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93" t="s">
        <v>52</v>
      </c>
      <c r="N31" s="340" t="str">
        <f>IF(ABS('Для розрахунків'!N31:P31)=0," - ",ABS('Для розрахунків'!N31:P31))</f>
        <v> - </v>
      </c>
      <c r="O31" s="340"/>
      <c r="P31" s="340"/>
      <c r="Q31" s="341" t="str">
        <f>IF(ABS('Для розрахунків'!Q31:U31)=0," - ",ABS('Для розрахунків'!Q31:U31))</f>
        <v> - </v>
      </c>
      <c r="R31" s="341"/>
      <c r="S31" s="341"/>
      <c r="T31" s="341"/>
      <c r="U31" s="342"/>
    </row>
    <row r="32" spans="1:21" s="108" customFormat="1" ht="12.75" customHeight="1">
      <c r="A32" s="345" t="s">
        <v>31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93" t="s">
        <v>53</v>
      </c>
      <c r="N32" s="340">
        <f>IF(ABS('Для розрахунків'!N32:P32)=0," - ",ABS('Для розрахунків'!N32:P32))</f>
        <v>4.3</v>
      </c>
      <c r="O32" s="340"/>
      <c r="P32" s="340"/>
      <c r="Q32" s="341">
        <f>IF(ABS('Для розрахунків'!Q32:U32)=0," - ",ABS('Для розрахунків'!Q32:U32))</f>
        <v>4.3</v>
      </c>
      <c r="R32" s="341"/>
      <c r="S32" s="341"/>
      <c r="T32" s="341"/>
      <c r="U32" s="342"/>
    </row>
    <row r="33" spans="1:21" s="108" customFormat="1" ht="12.75" customHeight="1">
      <c r="A33" s="345" t="s">
        <v>32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93"/>
      <c r="N33" s="340"/>
      <c r="O33" s="340"/>
      <c r="P33" s="340"/>
      <c r="Q33" s="341"/>
      <c r="R33" s="341"/>
      <c r="S33" s="341"/>
      <c r="T33" s="341"/>
      <c r="U33" s="342"/>
    </row>
    <row r="34" spans="1:21" s="108" customFormat="1" ht="12.75" customHeight="1">
      <c r="A34" s="343" t="s">
        <v>33</v>
      </c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93">
        <v>100</v>
      </c>
      <c r="N34" s="340">
        <f>IF(ABS('Для розрахунків'!N34:P34)=0," - ",ABS('Для розрахунків'!N34:P34))</f>
        <v>6.1</v>
      </c>
      <c r="O34" s="340"/>
      <c r="P34" s="340"/>
      <c r="Q34" s="341" t="str">
        <f>IF(ABS('Для розрахунків'!Q34:U34)=0," - ",ABS('Для розрахунків'!Q34:U34))</f>
        <v> - </v>
      </c>
      <c r="R34" s="341"/>
      <c r="S34" s="341"/>
      <c r="T34" s="341"/>
      <c r="U34" s="342"/>
    </row>
    <row r="35" spans="1:21" s="108" customFormat="1" ht="12.75" customHeight="1">
      <c r="A35" s="385" t="s">
        <v>108</v>
      </c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93" t="s">
        <v>109</v>
      </c>
      <c r="N35" s="340" t="str">
        <f>IF(ABS('Для розрахунків'!N35:P35)=0," - ",ABS('Для розрахунків'!N35:P35))</f>
        <v> - </v>
      </c>
      <c r="O35" s="340"/>
      <c r="P35" s="340"/>
      <c r="Q35" s="341" t="str">
        <f>IF(ABS('Для розрахунків'!Q35:U35)=0," - ",ABS('Для розрахунків'!Q35:U35))</f>
        <v> - </v>
      </c>
      <c r="R35" s="341"/>
      <c r="S35" s="341"/>
      <c r="T35" s="341"/>
      <c r="U35" s="342"/>
    </row>
    <row r="36" spans="1:21" s="108" customFormat="1" ht="12.75" customHeight="1">
      <c r="A36" s="343" t="s">
        <v>34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93">
        <v>130</v>
      </c>
      <c r="N36" s="340" t="str">
        <f>IF(ABS('Для розрахунків'!N36:P36)=0," - ",ABS('Для розрахунків'!N36:P36))</f>
        <v> - </v>
      </c>
      <c r="O36" s="340"/>
      <c r="P36" s="340"/>
      <c r="Q36" s="341" t="str">
        <f>IF(ABS('Для розрахунків'!Q36:U36)=0," - ",ABS('Для розрахунків'!Q36:U36))</f>
        <v> - </v>
      </c>
      <c r="R36" s="341"/>
      <c r="S36" s="341"/>
      <c r="T36" s="341"/>
      <c r="U36" s="342"/>
    </row>
    <row r="37" spans="1:21" s="108" customFormat="1" ht="12.75" customHeight="1">
      <c r="A37" s="343" t="s">
        <v>35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93"/>
      <c r="N37" s="340"/>
      <c r="O37" s="340"/>
      <c r="P37" s="340"/>
      <c r="Q37" s="341"/>
      <c r="R37" s="341"/>
      <c r="S37" s="341"/>
      <c r="T37" s="341"/>
      <c r="U37" s="342"/>
    </row>
    <row r="38" spans="1:21" s="108" customFormat="1" ht="12.75" customHeight="1">
      <c r="A38" s="371" t="s">
        <v>36</v>
      </c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93">
        <v>160</v>
      </c>
      <c r="N38" s="340">
        <f>IF(ABS('Для розрахунків'!N38:P38)=0," - ",ABS('Для розрахунків'!N38:P38))</f>
        <v>200.9</v>
      </c>
      <c r="O38" s="340"/>
      <c r="P38" s="340"/>
      <c r="Q38" s="341">
        <f>IF(ABS('Для розрахунків'!Q38:U38)=0," - ",ABS('Для розрахунків'!Q38:U38))</f>
        <v>19.2</v>
      </c>
      <c r="R38" s="341"/>
      <c r="S38" s="341"/>
      <c r="T38" s="341"/>
      <c r="U38" s="342"/>
    </row>
    <row r="39" spans="1:21" s="108" customFormat="1" ht="12.75" customHeight="1">
      <c r="A39" s="371" t="s">
        <v>27</v>
      </c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93">
        <v>161</v>
      </c>
      <c r="N39" s="340">
        <f>IF(ABS('Для розрахунків'!N39:P39)=0," - ",ABS('Для розрахунків'!N39:P39))</f>
        <v>200.9</v>
      </c>
      <c r="O39" s="340"/>
      <c r="P39" s="340"/>
      <c r="Q39" s="341">
        <f>IF(ABS('Для розрахунків'!Q39:U39)=0," - ",ABS('Для розрахунків'!Q39:U39))</f>
        <v>19.2</v>
      </c>
      <c r="R39" s="341"/>
      <c r="S39" s="341"/>
      <c r="T39" s="341"/>
      <c r="U39" s="342"/>
    </row>
    <row r="40" spans="1:21" s="108" customFormat="1" ht="12.75" customHeight="1">
      <c r="A40" s="371" t="s">
        <v>37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93">
        <v>162</v>
      </c>
      <c r="N40" s="104" t="s">
        <v>74</v>
      </c>
      <c r="O40" s="127" t="str">
        <f>IF(ABS('Для розрахунків'!O40)=0," - ",ABS('Для розрахунків'!O40))</f>
        <v> - </v>
      </c>
      <c r="P40" s="105" t="s">
        <v>75</v>
      </c>
      <c r="Q40" s="104" t="s">
        <v>74</v>
      </c>
      <c r="R40" s="367" t="str">
        <f>IF(ABS('Для розрахунків'!Q40:U40)=0," - ",ABS('Для розрахунків'!Q40:U40))</f>
        <v> - </v>
      </c>
      <c r="S40" s="368"/>
      <c r="T40" s="368"/>
      <c r="U40" s="106" t="s">
        <v>75</v>
      </c>
    </row>
    <row r="41" spans="1:21" s="108" customFormat="1" ht="12.75" customHeight="1">
      <c r="A41" s="343" t="s">
        <v>38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93">
        <v>170</v>
      </c>
      <c r="N41" s="340" t="str">
        <f>IF(ABS('Для розрахунків'!N41:P41)=0," - ",ABS('Для розрахунків'!N41:P41))</f>
        <v> - </v>
      </c>
      <c r="O41" s="340"/>
      <c r="P41" s="340"/>
      <c r="Q41" s="341">
        <f>IF(ABS('Для розрахунків'!Q41:U41)=0," - ",ABS('Для розрахунків'!Q41:U41))</f>
        <v>5.4</v>
      </c>
      <c r="R41" s="341"/>
      <c r="S41" s="341"/>
      <c r="T41" s="341"/>
      <c r="U41" s="342"/>
    </row>
    <row r="42" spans="1:21" s="108" customFormat="1" ht="12.75" customHeight="1">
      <c r="A42" s="343" t="s">
        <v>39</v>
      </c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93">
        <v>210</v>
      </c>
      <c r="N42" s="340">
        <f>IF(ABS('Для розрахунків'!N42:P42)=0," - ",ABS('Для розрахунків'!N42:P42))</f>
        <v>77.4</v>
      </c>
      <c r="O42" s="340"/>
      <c r="P42" s="340"/>
      <c r="Q42" s="341" t="str">
        <f>IF(ABS('Для розрахунків'!Q42:U42)=0," - ",ABS('Для розрахунків'!Q42:U42))</f>
        <v> - </v>
      </c>
      <c r="R42" s="341"/>
      <c r="S42" s="341"/>
      <c r="T42" s="341"/>
      <c r="U42" s="342"/>
    </row>
    <row r="43" spans="1:21" s="108" customFormat="1" ht="12.75" customHeight="1">
      <c r="A43" s="343" t="s">
        <v>40</v>
      </c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93">
        <v>220</v>
      </c>
      <c r="N43" s="340" t="str">
        <f>IF(ABS('Для розрахунків'!N43:P43)=0," - ",ABS('Для розрахунків'!N43:P43))</f>
        <v> - </v>
      </c>
      <c r="O43" s="340"/>
      <c r="P43" s="340"/>
      <c r="Q43" s="341" t="str">
        <f>IF(ABS('Для розрахунків'!Q43:U43)=0," - ",ABS('Для розрахунків'!Q43:U43))</f>
        <v> - </v>
      </c>
      <c r="R43" s="341"/>
      <c r="S43" s="341"/>
      <c r="T43" s="341"/>
      <c r="U43" s="342"/>
    </row>
    <row r="44" spans="1:21" s="108" customFormat="1" ht="12.75" customHeight="1">
      <c r="A44" s="343" t="s">
        <v>41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93"/>
      <c r="N44" s="340"/>
      <c r="O44" s="340"/>
      <c r="P44" s="340"/>
      <c r="Q44" s="341"/>
      <c r="R44" s="341"/>
      <c r="S44" s="341"/>
      <c r="T44" s="341"/>
      <c r="U44" s="342"/>
    </row>
    <row r="45" spans="1:21" s="108" customFormat="1" ht="12.75" customHeight="1">
      <c r="A45" s="371" t="s">
        <v>42</v>
      </c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93">
        <v>230</v>
      </c>
      <c r="N45" s="340">
        <f>IF(ABS('Для розрахунків'!N45:P45)=0," - ",ABS('Для розрахунків'!N45:P45))</f>
        <v>14.7</v>
      </c>
      <c r="O45" s="340"/>
      <c r="P45" s="340"/>
      <c r="Q45" s="341">
        <f>IF(ABS('Для розрахунків'!Q45:U45)=0," - ",ABS('Для розрахунків'!Q45:U45))</f>
        <v>34.9</v>
      </c>
      <c r="R45" s="341"/>
      <c r="S45" s="341"/>
      <c r="T45" s="341"/>
      <c r="U45" s="342"/>
    </row>
    <row r="46" spans="1:21" s="108" customFormat="1" ht="12.75" customHeight="1">
      <c r="A46" s="371" t="s">
        <v>43</v>
      </c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93">
        <v>240</v>
      </c>
      <c r="N46" s="340" t="str">
        <f>IF(ABS('Для розрахунків'!N46:P46)=0," - ",ABS('Для розрахунків'!N46:P46))</f>
        <v> - </v>
      </c>
      <c r="O46" s="340"/>
      <c r="P46" s="340"/>
      <c r="Q46" s="341" t="str">
        <f>IF(ABS('Для розрахунків'!Q46:U46)=0," - ",ABS('Для розрахунків'!Q46:U46))</f>
        <v> - </v>
      </c>
      <c r="R46" s="341"/>
      <c r="S46" s="341"/>
      <c r="T46" s="341"/>
      <c r="U46" s="342"/>
    </row>
    <row r="47" spans="1:21" s="108" customFormat="1" ht="12.75" customHeight="1">
      <c r="A47" s="343" t="s">
        <v>44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93">
        <v>250</v>
      </c>
      <c r="N47" s="340" t="str">
        <f>IF(ABS('Для розрахунків'!N47:P47)=0," - ",ABS('Для розрахунків'!N47:P47))</f>
        <v> - </v>
      </c>
      <c r="O47" s="340"/>
      <c r="P47" s="340"/>
      <c r="Q47" s="341" t="str">
        <f>IF(ABS('Для розрахунків'!Q47:U47)=0," - ",ABS('Для розрахунків'!Q47:U47))</f>
        <v> - </v>
      </c>
      <c r="R47" s="341"/>
      <c r="S47" s="341"/>
      <c r="T47" s="341"/>
      <c r="U47" s="342"/>
    </row>
    <row r="48" spans="1:21" s="108" customFormat="1" ht="12" customHeight="1">
      <c r="A48" s="345" t="s">
        <v>45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93">
        <v>260</v>
      </c>
      <c r="N48" s="340">
        <f>IF(ABS('Для розрахунків'!N48:P48)=0," - ",ABS('Для розрахунків'!N48:P48))</f>
        <v>299.09999999999997</v>
      </c>
      <c r="O48" s="340"/>
      <c r="P48" s="340"/>
      <c r="Q48" s="341">
        <f>IF(ABS('Для розрахунків'!Q48:U48)=0," - ",ABS('Для розрахунків'!Q48:U48))</f>
        <v>59.5</v>
      </c>
      <c r="R48" s="341"/>
      <c r="S48" s="341"/>
      <c r="T48" s="341"/>
      <c r="U48" s="342"/>
    </row>
    <row r="49" spans="1:21" s="108" customFormat="1" ht="12.75" customHeight="1">
      <c r="A49" s="345" t="s">
        <v>46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93">
        <v>270</v>
      </c>
      <c r="N49" s="340">
        <f>IF(ABS('Для розрахунків'!N49:P49)=0," - ",ABS('Для розрахунків'!N49:P49))</f>
        <v>4.7</v>
      </c>
      <c r="O49" s="340"/>
      <c r="P49" s="340"/>
      <c r="Q49" s="341">
        <f>IF(ABS('Для розрахунків'!Q49:U49)=0," - ",ABS('Для розрахунків'!Q49:U49))</f>
        <v>4.3</v>
      </c>
      <c r="R49" s="341"/>
      <c r="S49" s="341"/>
      <c r="T49" s="341"/>
      <c r="U49" s="342"/>
    </row>
    <row r="50" spans="1:21" s="108" customFormat="1" ht="12.75" customHeight="1">
      <c r="A50" s="209" t="s">
        <v>129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1"/>
      <c r="M50" s="140" t="s">
        <v>130</v>
      </c>
      <c r="N50" s="340" t="str">
        <f>IF(ABS('Для розрахунків'!N50:P50)=0," - ",ABS('Для розрахунків'!N50:P50))</f>
        <v> - </v>
      </c>
      <c r="O50" s="340"/>
      <c r="P50" s="340"/>
      <c r="Q50" s="341" t="str">
        <f>IF(ABS('Для розрахунків'!Q50:U50)=0," - ",ABS('Для розрахунків'!Q50:U50))</f>
        <v> - </v>
      </c>
      <c r="R50" s="341"/>
      <c r="S50" s="341"/>
      <c r="T50" s="341"/>
      <c r="U50" s="342"/>
    </row>
    <row r="51" spans="1:21" s="108" customFormat="1" ht="15" customHeight="1" thickBot="1">
      <c r="A51" s="375" t="s">
        <v>14</v>
      </c>
      <c r="B51" s="376"/>
      <c r="C51" s="376"/>
      <c r="D51" s="376"/>
      <c r="E51" s="376"/>
      <c r="F51" s="376"/>
      <c r="G51" s="376"/>
      <c r="H51" s="376"/>
      <c r="I51" s="376"/>
      <c r="J51" s="376"/>
      <c r="K51" s="376"/>
      <c r="L51" s="377"/>
      <c r="M51" s="107">
        <v>280</v>
      </c>
      <c r="N51" s="382">
        <f>IF(ABS('Для розрахунків'!N51:P51)=0," - ",ABS('Для розрахунків'!N51:P51))</f>
        <v>308.09999999999997</v>
      </c>
      <c r="O51" s="383"/>
      <c r="P51" s="384"/>
      <c r="Q51" s="379">
        <f>IF(ABS('Для розрахунків'!Q51:U51)=0," - ",ABS('Для розрахунків'!Q51:U51))</f>
        <v>68.1</v>
      </c>
      <c r="R51" s="380"/>
      <c r="S51" s="380"/>
      <c r="T51" s="380"/>
      <c r="U51" s="381"/>
    </row>
    <row r="52" s="108" customFormat="1" ht="12.75"/>
    <row r="53" s="108" customFormat="1" ht="6.75" customHeight="1" thickBot="1"/>
    <row r="54" spans="1:21" s="108" customFormat="1" ht="26.25" thickBot="1">
      <c r="A54" s="369" t="s">
        <v>54</v>
      </c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102" t="s">
        <v>17</v>
      </c>
      <c r="N54" s="370" t="s">
        <v>55</v>
      </c>
      <c r="O54" s="370"/>
      <c r="P54" s="370"/>
      <c r="Q54" s="370" t="s">
        <v>18</v>
      </c>
      <c r="R54" s="370"/>
      <c r="S54" s="370"/>
      <c r="T54" s="370"/>
      <c r="U54" s="378"/>
    </row>
    <row r="55" spans="1:21" s="108" customFormat="1" ht="13.5" thickBot="1">
      <c r="A55" s="236">
        <v>1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44">
        <v>2</v>
      </c>
      <c r="N55" s="237">
        <v>3</v>
      </c>
      <c r="O55" s="237"/>
      <c r="P55" s="237"/>
      <c r="Q55" s="237">
        <v>4</v>
      </c>
      <c r="R55" s="237"/>
      <c r="S55" s="237"/>
      <c r="T55" s="237"/>
      <c r="U55" s="284"/>
    </row>
    <row r="56" spans="1:21" s="108" customFormat="1" ht="12.75" customHeight="1">
      <c r="A56" s="373" t="s">
        <v>56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109"/>
      <c r="N56" s="422"/>
      <c r="O56" s="423"/>
      <c r="P56" s="424"/>
      <c r="Q56" s="425"/>
      <c r="R56" s="423"/>
      <c r="S56" s="423"/>
      <c r="T56" s="423"/>
      <c r="U56" s="426"/>
    </row>
    <row r="57" spans="1:21" s="108" customFormat="1" ht="12.75" customHeight="1">
      <c r="A57" s="343" t="s">
        <v>57</v>
      </c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71">
        <v>300</v>
      </c>
      <c r="N57" s="340" t="str">
        <f>IF(ABS('Для розрахунків'!N57:P57)=0," - ",ABS('Для розрахунків'!N57:P57))</f>
        <v> - </v>
      </c>
      <c r="O57" s="340"/>
      <c r="P57" s="340"/>
      <c r="Q57" s="341" t="str">
        <f>IF(ABS('Для розрахунків'!Q57:U57)=0," - ",ABS('Для розрахунків'!Q57:U57))</f>
        <v> - </v>
      </c>
      <c r="R57" s="341"/>
      <c r="S57" s="341"/>
      <c r="T57" s="341"/>
      <c r="U57" s="342"/>
    </row>
    <row r="58" spans="1:21" s="108" customFormat="1" ht="12.75" customHeight="1">
      <c r="A58" s="343" t="s">
        <v>58</v>
      </c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71">
        <v>320</v>
      </c>
      <c r="N58" s="340" t="str">
        <f>IF(ABS('Для розрахунків'!N58:P58)=0," - ",ABS('Для розрахунків'!N58:P58))</f>
        <v> - </v>
      </c>
      <c r="O58" s="340"/>
      <c r="P58" s="340"/>
      <c r="Q58" s="341" t="str">
        <f>IF(ABS('Для розрахунків'!Q58:U58)=0," - ",ABS('Для розрахунків'!Q58:U58))</f>
        <v> - </v>
      </c>
      <c r="R58" s="341"/>
      <c r="S58" s="341"/>
      <c r="T58" s="341"/>
      <c r="U58" s="342"/>
    </row>
    <row r="59" spans="1:21" s="108" customFormat="1" ht="12.75" customHeight="1">
      <c r="A59" s="343" t="s">
        <v>59</v>
      </c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71">
        <v>340</v>
      </c>
      <c r="N59" s="340" t="str">
        <f>IF(ABS('Для розрахунків'!N59:P59)=0," - ",ABS('Для розрахунків'!N59:P59))</f>
        <v> - </v>
      </c>
      <c r="O59" s="340"/>
      <c r="P59" s="340"/>
      <c r="Q59" s="341" t="str">
        <f>IF(ABS('Для розрахунків'!Q59:U59)=0," - ",ABS('Для розрахунків'!Q59:U59))</f>
        <v> - </v>
      </c>
      <c r="R59" s="341"/>
      <c r="S59" s="341"/>
      <c r="T59" s="341"/>
      <c r="U59" s="342"/>
    </row>
    <row r="60" spans="1:21" s="108" customFormat="1" ht="12.75" customHeight="1">
      <c r="A60" s="343" t="s">
        <v>60</v>
      </c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71">
        <v>350</v>
      </c>
      <c r="N60" s="340">
        <f>IF(('Для розрахунків'!N60:P60)=0," - ",('Для розрахунків'!N60:P60))</f>
        <v>-132</v>
      </c>
      <c r="O60" s="340"/>
      <c r="P60" s="340"/>
      <c r="Q60" s="341">
        <f>IF(('Для розрахунків'!Q60:U60)=0," - ",('Для розрахунків'!Q60:U60))</f>
        <v>-205.2</v>
      </c>
      <c r="R60" s="341"/>
      <c r="S60" s="341"/>
      <c r="T60" s="341"/>
      <c r="U60" s="342"/>
    </row>
    <row r="61" spans="1:21" s="108" customFormat="1" ht="12.75" customHeight="1">
      <c r="A61" s="343" t="s">
        <v>61</v>
      </c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71">
        <v>360</v>
      </c>
      <c r="N61" s="110" t="s">
        <v>74</v>
      </c>
      <c r="O61" s="127" t="str">
        <f>IF(ABS('Для розрахунків'!O61)=0," - ",ABS('Для розрахунків'!O61))</f>
        <v> - </v>
      </c>
      <c r="P61" s="112" t="s">
        <v>75</v>
      </c>
      <c r="Q61" s="111" t="s">
        <v>74</v>
      </c>
      <c r="R61" s="367" t="str">
        <f>IF(ABS('Для розрахунків'!Q61:U61)=0," - ",ABS('Для розрахунків'!Q61:U61))</f>
        <v> - </v>
      </c>
      <c r="S61" s="368"/>
      <c r="T61" s="368"/>
      <c r="U61" s="106" t="s">
        <v>75</v>
      </c>
    </row>
    <row r="62" spans="1:21" s="108" customFormat="1" ht="12.75" customHeight="1">
      <c r="A62" s="345" t="s">
        <v>31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71">
        <v>380</v>
      </c>
      <c r="N62" s="340">
        <f>IF(('Для розрахунків'!N62:P62)=0," - ",('Для розрахунків'!N62:P62))</f>
        <v>-132</v>
      </c>
      <c r="O62" s="340"/>
      <c r="P62" s="340"/>
      <c r="Q62" s="341">
        <f>IF(('Для розрахунків'!Q62:U62)=0," - ",('Для розрахунків'!Q62:U62))</f>
        <v>-205.2</v>
      </c>
      <c r="R62" s="341"/>
      <c r="S62" s="341"/>
      <c r="T62" s="341"/>
      <c r="U62" s="342"/>
    </row>
    <row r="63" spans="1:21" s="108" customFormat="1" ht="12.75" customHeight="1">
      <c r="A63" s="345" t="s">
        <v>136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71">
        <v>430</v>
      </c>
      <c r="N63" s="340" t="str">
        <f>IF(ABS('Для розрахунків'!N63:P63)=0," - ",ABS('Для розрахунків'!N63:P63))</f>
        <v> - </v>
      </c>
      <c r="O63" s="340"/>
      <c r="P63" s="340"/>
      <c r="Q63" s="341" t="str">
        <f>IF(ABS('Для розрахунків'!Q63:U63)=0," - ",ABS('Для розрахунків'!Q63:U63))</f>
        <v> - </v>
      </c>
      <c r="R63" s="341"/>
      <c r="S63" s="341"/>
      <c r="T63" s="341"/>
      <c r="U63" s="342"/>
    </row>
    <row r="64" spans="1:21" s="108" customFormat="1" ht="12.75" customHeight="1">
      <c r="A64" s="345" t="s">
        <v>62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71">
        <v>480</v>
      </c>
      <c r="N64" s="340" t="str">
        <f>IF(ABS('Для розрахунків'!N64:P64)=0," - ",ABS('Для розрахунків'!N64:P64))</f>
        <v> - </v>
      </c>
      <c r="O64" s="340"/>
      <c r="P64" s="340"/>
      <c r="Q64" s="341" t="str">
        <f>IF(ABS('Для розрахунків'!Q64:U64)=0," - ",ABS('Для розрахунків'!Q64:U64))</f>
        <v> - </v>
      </c>
      <c r="R64" s="341"/>
      <c r="S64" s="341"/>
      <c r="T64" s="341"/>
      <c r="U64" s="342"/>
    </row>
    <row r="65" spans="1:21" s="108" customFormat="1" ht="12.75" customHeight="1">
      <c r="A65" s="345" t="s">
        <v>63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71"/>
      <c r="N65" s="340"/>
      <c r="O65" s="340"/>
      <c r="P65" s="340"/>
      <c r="Q65" s="341"/>
      <c r="R65" s="341"/>
      <c r="S65" s="341"/>
      <c r="T65" s="341"/>
      <c r="U65" s="342"/>
    </row>
    <row r="66" spans="1:21" s="108" customFormat="1" ht="12.75" customHeight="1">
      <c r="A66" s="343" t="s">
        <v>64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71">
        <v>500</v>
      </c>
      <c r="N66" s="340" t="str">
        <f>IF(ABS('Для розрахунків'!N66:P66)=0," - ",ABS('Для розрахунків'!N66:P66))</f>
        <v> - </v>
      </c>
      <c r="O66" s="340"/>
      <c r="P66" s="340"/>
      <c r="Q66" s="341" t="str">
        <f>IF(ABS('Для розрахунків'!Q66:U66)=0," - ",ABS('Для розрахунків'!Q66:U66))</f>
        <v> - </v>
      </c>
      <c r="R66" s="341"/>
      <c r="S66" s="341"/>
      <c r="T66" s="341"/>
      <c r="U66" s="342"/>
    </row>
    <row r="67" spans="1:21" s="108" customFormat="1" ht="12.75" customHeight="1">
      <c r="A67" s="343" t="s">
        <v>65</v>
      </c>
      <c r="B67" s="344"/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71">
        <v>510</v>
      </c>
      <c r="N67" s="340" t="str">
        <f>IF(ABS('Для розрахунків'!N67:P67)=0," - ",ABS('Для розрахунків'!N67:P67))</f>
        <v> - </v>
      </c>
      <c r="O67" s="340"/>
      <c r="P67" s="340"/>
      <c r="Q67" s="341" t="str">
        <f>IF(ABS('Для розрахунків'!Q67:U67)=0," - ",ABS('Для розрахунків'!Q67:U67))</f>
        <v> - </v>
      </c>
      <c r="R67" s="341"/>
      <c r="S67" s="341"/>
      <c r="T67" s="341"/>
      <c r="U67" s="342"/>
    </row>
    <row r="68" spans="1:21" s="108" customFormat="1" ht="12.75" customHeight="1">
      <c r="A68" s="343" t="s">
        <v>66</v>
      </c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71">
        <v>530</v>
      </c>
      <c r="N68" s="340">
        <f>IF(ABS('Для розрахунків'!N68:P68)=0," - ",ABS('Для розрахунків'!N68:P68))</f>
        <v>433.8</v>
      </c>
      <c r="O68" s="340"/>
      <c r="P68" s="340"/>
      <c r="Q68" s="341">
        <f>IF(ABS('Для розрахунків'!Q68:U68)=0," - ",ABS('Для розрахунків'!Q68:U68))</f>
        <v>266.7</v>
      </c>
      <c r="R68" s="341"/>
      <c r="S68" s="341"/>
      <c r="T68" s="341"/>
      <c r="U68" s="342"/>
    </row>
    <row r="69" spans="1:21" s="108" customFormat="1" ht="12.75" customHeight="1">
      <c r="A69" s="343" t="s">
        <v>67</v>
      </c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71"/>
      <c r="N69" s="340"/>
      <c r="O69" s="340"/>
      <c r="P69" s="340"/>
      <c r="Q69" s="341"/>
      <c r="R69" s="341"/>
      <c r="S69" s="341"/>
      <c r="T69" s="341"/>
      <c r="U69" s="342"/>
    </row>
    <row r="70" spans="1:21" s="108" customFormat="1" ht="12.75" customHeight="1">
      <c r="A70" s="371" t="s">
        <v>68</v>
      </c>
      <c r="B70" s="372"/>
      <c r="C70" s="372"/>
      <c r="D70" s="372"/>
      <c r="E70" s="372"/>
      <c r="F70" s="372"/>
      <c r="G70" s="372"/>
      <c r="H70" s="372"/>
      <c r="I70" s="372"/>
      <c r="J70" s="372"/>
      <c r="K70" s="372"/>
      <c r="L70" s="372"/>
      <c r="M70" s="71">
        <v>550</v>
      </c>
      <c r="N70" s="340" t="str">
        <f>IF(ABS('Для розрахунків'!N70:P70)=0," - ",ABS('Для розрахунків'!N70:P70))</f>
        <v> - </v>
      </c>
      <c r="O70" s="340"/>
      <c r="P70" s="340"/>
      <c r="Q70" s="341" t="str">
        <f>IF(ABS('Для розрахунків'!Q70:U70)=0," - ",ABS('Для розрахунків'!Q70:U70))</f>
        <v> - </v>
      </c>
      <c r="R70" s="341"/>
      <c r="S70" s="341"/>
      <c r="T70" s="341"/>
      <c r="U70" s="342"/>
    </row>
    <row r="71" spans="1:21" s="108" customFormat="1" ht="12.75" customHeight="1">
      <c r="A71" s="371" t="s">
        <v>69</v>
      </c>
      <c r="B71" s="372"/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71">
        <v>570</v>
      </c>
      <c r="N71" s="340">
        <f>IF(ABS('Для розрахунків'!N71:P71)=0," - ",ABS('Для розрахунків'!N71:P71))</f>
        <v>0.8</v>
      </c>
      <c r="O71" s="340"/>
      <c r="P71" s="340"/>
      <c r="Q71" s="341">
        <f>IF(ABS('Для розрахунків'!Q71:U71)=0," - ",ABS('Для розрахунків'!Q71:U71))</f>
        <v>1</v>
      </c>
      <c r="R71" s="341"/>
      <c r="S71" s="341"/>
      <c r="T71" s="341"/>
      <c r="U71" s="342"/>
    </row>
    <row r="72" spans="1:21" s="108" customFormat="1" ht="12.75" customHeight="1">
      <c r="A72" s="371" t="s">
        <v>70</v>
      </c>
      <c r="B72" s="372"/>
      <c r="C72" s="372"/>
      <c r="D72" s="372"/>
      <c r="E72" s="372"/>
      <c r="F72" s="372"/>
      <c r="G72" s="372"/>
      <c r="H72" s="372"/>
      <c r="I72" s="372"/>
      <c r="J72" s="372"/>
      <c r="K72" s="372"/>
      <c r="L72" s="372"/>
      <c r="M72" s="71">
        <v>580</v>
      </c>
      <c r="N72" s="340">
        <f>IF(ABS('Для розрахунків'!N72:P72)=0," - ",ABS('Для розрахунків'!N72:P72))</f>
        <v>2.3</v>
      </c>
      <c r="O72" s="340"/>
      <c r="P72" s="340"/>
      <c r="Q72" s="341">
        <f>IF(ABS('Для розрахунків'!Q72:U72)=0," - ",ABS('Для розрахунків'!Q72:U72))</f>
        <v>2.4</v>
      </c>
      <c r="R72" s="341"/>
      <c r="S72" s="341"/>
      <c r="T72" s="341"/>
      <c r="U72" s="342"/>
    </row>
    <row r="73" spans="1:21" s="108" customFormat="1" ht="12.75" customHeight="1">
      <c r="A73" s="212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4"/>
      <c r="M73" s="71" t="s">
        <v>131</v>
      </c>
      <c r="N73" s="340" t="str">
        <f>IF(ABS('Для розрахунків'!N73:P73)=0," - ",ABS('Для розрахунків'!N73:P73))</f>
        <v> - </v>
      </c>
      <c r="O73" s="340"/>
      <c r="P73" s="340"/>
      <c r="Q73" s="341" t="str">
        <f>IF(ABS('Для розрахунків'!Q73:U73)=0," - ",ABS('Для розрахунків'!Q73:U73))</f>
        <v> - </v>
      </c>
      <c r="R73" s="341"/>
      <c r="S73" s="341"/>
      <c r="T73" s="341"/>
      <c r="U73" s="342"/>
    </row>
    <row r="74" spans="1:21" s="108" customFormat="1" ht="12.75" customHeight="1">
      <c r="A74" s="343" t="s">
        <v>71</v>
      </c>
      <c r="B74" s="344"/>
      <c r="C74" s="344"/>
      <c r="D74" s="344"/>
      <c r="E74" s="344"/>
      <c r="F74" s="344"/>
      <c r="G74" s="344"/>
      <c r="H74" s="344"/>
      <c r="I74" s="344"/>
      <c r="J74" s="344"/>
      <c r="K74" s="344"/>
      <c r="L74" s="344"/>
      <c r="M74" s="71">
        <v>610</v>
      </c>
      <c r="N74" s="340">
        <f>IF(ABS('Для розрахунків'!N74:P74)=0," - ",ABS('Для розрахунків'!N74:P74))</f>
        <v>3.2</v>
      </c>
      <c r="O74" s="340"/>
      <c r="P74" s="340"/>
      <c r="Q74" s="341">
        <f>IF(ABS('Для розрахунків'!Q74:U74)=0," - ",ABS('Для розрахунків'!Q74:U74))</f>
        <v>3.2</v>
      </c>
      <c r="R74" s="341"/>
      <c r="S74" s="341"/>
      <c r="T74" s="341"/>
      <c r="U74" s="342"/>
    </row>
    <row r="75" spans="1:21" s="108" customFormat="1" ht="12.75" customHeight="1">
      <c r="A75" s="345" t="s">
        <v>72</v>
      </c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71">
        <v>620</v>
      </c>
      <c r="N75" s="340">
        <f>IF(ABS('Для розрахунків'!N75:P75)=0," - ",ABS('Для розрахунків'!N75:P75))</f>
        <v>440.1</v>
      </c>
      <c r="O75" s="340"/>
      <c r="P75" s="340"/>
      <c r="Q75" s="341">
        <f>IF(ABS('Для розрахунків'!Q75:U75)=0," - ",ABS('Для розрахунків'!Q75:U75))</f>
        <v>273.29999999999995</v>
      </c>
      <c r="R75" s="341"/>
      <c r="S75" s="341"/>
      <c r="T75" s="341"/>
      <c r="U75" s="342"/>
    </row>
    <row r="76" spans="1:21" s="108" customFormat="1" ht="12.75" customHeight="1">
      <c r="A76" s="345" t="s">
        <v>73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71">
        <v>630</v>
      </c>
      <c r="N76" s="340" t="str">
        <f>IF(ABS('Для розрахунків'!N76:P76)=0," - ",ABS('Для розрахунків'!N76:P76))</f>
        <v> - </v>
      </c>
      <c r="O76" s="340"/>
      <c r="P76" s="340"/>
      <c r="Q76" s="341" t="str">
        <f>IF(ABS('Для розрахунків'!Q76:U76)=0," - ",ABS('Для розрахунків'!Q76:U76))</f>
        <v> - </v>
      </c>
      <c r="R76" s="341"/>
      <c r="S76" s="341"/>
      <c r="T76" s="341"/>
      <c r="U76" s="342"/>
    </row>
    <row r="77" spans="1:21" s="108" customFormat="1" ht="12.75" customHeight="1" thickBot="1">
      <c r="A77" s="432" t="s">
        <v>14</v>
      </c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433"/>
      <c r="M77" s="113">
        <v>640</v>
      </c>
      <c r="N77" s="427">
        <f>IF(ABS('Для розрахунків'!N77:P77)=0," - ",ABS('Для розрахунків'!N77:P77))</f>
        <v>308.1</v>
      </c>
      <c r="O77" s="428"/>
      <c r="P77" s="428"/>
      <c r="Q77" s="430">
        <f>IF(ABS('Для розрахунків'!Q77:U77)=0," - ",ABS('Для розрахунків'!Q77:U77))</f>
        <v>68.09999999999997</v>
      </c>
      <c r="R77" s="430"/>
      <c r="S77" s="430"/>
      <c r="T77" s="430"/>
      <c r="U77" s="431"/>
    </row>
    <row r="78" s="108" customFormat="1" ht="7.5" customHeight="1"/>
    <row r="79" spans="1:21" s="108" customFormat="1" ht="14.25">
      <c r="A79" s="429" t="s">
        <v>78</v>
      </c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429"/>
      <c r="O79" s="429"/>
      <c r="P79" s="429"/>
      <c r="Q79" s="429"/>
      <c r="R79" s="429"/>
      <c r="S79" s="429"/>
      <c r="T79" s="114"/>
      <c r="U79" s="114"/>
    </row>
    <row r="80" spans="1:21" s="21" customFormat="1" ht="16.5" customHeight="1">
      <c r="A80" s="94"/>
      <c r="B80" s="94"/>
      <c r="C80" s="94"/>
      <c r="D80" s="94"/>
      <c r="E80" s="115"/>
      <c r="F80" s="115"/>
      <c r="G80" s="115" t="s">
        <v>114</v>
      </c>
      <c r="H80" s="404">
        <f>'Для розрахунків'!H80:L80</f>
        <v>0</v>
      </c>
      <c r="I80" s="405"/>
      <c r="J80" s="405"/>
      <c r="K80" s="405"/>
      <c r="L80" s="405"/>
      <c r="M80" s="95" t="s">
        <v>134</v>
      </c>
      <c r="N80" s="96" t="str">
        <f>'Для розрахунків'!N80</f>
        <v>0</v>
      </c>
      <c r="O80" s="97" t="s">
        <v>112</v>
      </c>
      <c r="P80" s="114"/>
      <c r="Q80" s="114"/>
      <c r="R80" s="114"/>
      <c r="S80" s="114"/>
      <c r="T80" s="114"/>
      <c r="U80" s="114"/>
    </row>
    <row r="81" spans="15:18" s="108" customFormat="1" ht="12.75">
      <c r="O81" s="357" t="s">
        <v>76</v>
      </c>
      <c r="P81" s="357"/>
      <c r="Q81" s="357"/>
      <c r="R81" s="357"/>
    </row>
    <row r="82" spans="15:18" s="108" customFormat="1" ht="12.75">
      <c r="O82" s="77" t="s">
        <v>15</v>
      </c>
      <c r="P82" s="434" t="s">
        <v>77</v>
      </c>
      <c r="Q82" s="435"/>
      <c r="R82" s="436"/>
    </row>
    <row r="83" s="108" customFormat="1" ht="3.75" customHeight="1" thickBot="1"/>
    <row r="84" spans="1:21" s="108" customFormat="1" ht="26.25" thickBot="1">
      <c r="A84" s="369" t="s">
        <v>79</v>
      </c>
      <c r="B84" s="370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102" t="s">
        <v>17</v>
      </c>
      <c r="N84" s="370" t="s">
        <v>80</v>
      </c>
      <c r="O84" s="370"/>
      <c r="P84" s="370"/>
      <c r="Q84" s="370" t="s">
        <v>81</v>
      </c>
      <c r="R84" s="370"/>
      <c r="S84" s="370"/>
      <c r="T84" s="370"/>
      <c r="U84" s="378"/>
    </row>
    <row r="85" spans="1:21" s="108" customFormat="1" ht="13.5" thickBot="1">
      <c r="A85" s="236">
        <v>1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44">
        <v>2</v>
      </c>
      <c r="N85" s="237">
        <v>3</v>
      </c>
      <c r="O85" s="237"/>
      <c r="P85" s="237"/>
      <c r="Q85" s="237">
        <v>4</v>
      </c>
      <c r="R85" s="237"/>
      <c r="S85" s="237"/>
      <c r="T85" s="237"/>
      <c r="U85" s="284"/>
    </row>
    <row r="86" spans="1:21" s="108" customFormat="1" ht="12.75" customHeight="1">
      <c r="A86" s="437" t="s">
        <v>82</v>
      </c>
      <c r="B86" s="438"/>
      <c r="C86" s="438"/>
      <c r="D86" s="438"/>
      <c r="E86" s="438"/>
      <c r="F86" s="438"/>
      <c r="G86" s="438"/>
      <c r="H86" s="438"/>
      <c r="I86" s="438"/>
      <c r="J86" s="438"/>
      <c r="K86" s="438"/>
      <c r="L86" s="438"/>
      <c r="M86" s="123" t="s">
        <v>97</v>
      </c>
      <c r="N86" s="340">
        <f>IF(ABS('Для розрахунків'!N86:P86)=0," - ",ABS('Для розрахунків'!N86:P86))</f>
        <v>2250.9</v>
      </c>
      <c r="O86" s="340"/>
      <c r="P86" s="340"/>
      <c r="Q86" s="341">
        <f>IF(ABS('Для розрахунків'!Q86:U86)=0," - ",ABS('Для розрахунків'!Q86:U86))</f>
        <v>1967.2</v>
      </c>
      <c r="R86" s="341"/>
      <c r="S86" s="341"/>
      <c r="T86" s="341"/>
      <c r="U86" s="342"/>
    </row>
    <row r="87" spans="1:21" s="108" customFormat="1" ht="12.75" customHeight="1">
      <c r="A87" s="439" t="s">
        <v>83</v>
      </c>
      <c r="B87" s="440"/>
      <c r="C87" s="440"/>
      <c r="D87" s="440"/>
      <c r="E87" s="440"/>
      <c r="F87" s="440"/>
      <c r="G87" s="440"/>
      <c r="H87" s="440"/>
      <c r="I87" s="440"/>
      <c r="J87" s="440"/>
      <c r="K87" s="440"/>
      <c r="L87" s="440"/>
      <c r="M87" s="116" t="s">
        <v>47</v>
      </c>
      <c r="N87" s="117" t="s">
        <v>74</v>
      </c>
      <c r="O87" s="127">
        <f>IF(ABS('Для розрахунків'!O87)=0," - ",ABS('Для розрахунків'!O87))</f>
        <v>375.2</v>
      </c>
      <c r="P87" s="118" t="s">
        <v>75</v>
      </c>
      <c r="Q87" s="119" t="s">
        <v>74</v>
      </c>
      <c r="R87" s="367">
        <f>IF(ABS('Для розрахунків'!Q87:U87)=0," - ",ABS('Для розрахунків'!Q87:U87))</f>
        <v>327.3</v>
      </c>
      <c r="S87" s="368"/>
      <c r="T87" s="368"/>
      <c r="U87" s="120" t="s">
        <v>75</v>
      </c>
    </row>
    <row r="88" spans="1:21" s="108" customFormat="1" ht="24" customHeight="1">
      <c r="A88" s="209" t="s">
        <v>115</v>
      </c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1"/>
      <c r="M88" s="121" t="s">
        <v>48</v>
      </c>
      <c r="N88" s="340">
        <f>IF(ABS('Для розрахунків'!N88:P88)=0," - ",ABS('Для розрахунків'!N88:P88))</f>
        <v>1875.7</v>
      </c>
      <c r="O88" s="340"/>
      <c r="P88" s="340"/>
      <c r="Q88" s="341">
        <f>IF(ABS('Для розрахунків'!Q88:U88)=0," - ",ABS('Для розрахунків'!Q88:U88))</f>
        <v>1639.9</v>
      </c>
      <c r="R88" s="341"/>
      <c r="S88" s="341"/>
      <c r="T88" s="341"/>
      <c r="U88" s="342"/>
    </row>
    <row r="89" spans="1:21" s="108" customFormat="1" ht="12.75">
      <c r="A89" s="365" t="s">
        <v>84</v>
      </c>
      <c r="B89" s="366"/>
      <c r="C89" s="366"/>
      <c r="D89" s="366"/>
      <c r="E89" s="366"/>
      <c r="F89" s="366"/>
      <c r="G89" s="366"/>
      <c r="H89" s="366"/>
      <c r="I89" s="366"/>
      <c r="J89" s="366"/>
      <c r="K89" s="366"/>
      <c r="L89" s="366"/>
      <c r="M89" s="116" t="s">
        <v>51</v>
      </c>
      <c r="N89" s="340" t="str">
        <f>IF(ABS('Для розрахунків'!N89:P89)=0," - ",ABS('Для розрахунків'!N89:P89))</f>
        <v> - </v>
      </c>
      <c r="O89" s="340"/>
      <c r="P89" s="340"/>
      <c r="Q89" s="341" t="str">
        <f>IF(ABS('Для розрахунків'!Q89:U89)=0," - ",ABS('Для розрахунків'!Q89:U89))</f>
        <v> - </v>
      </c>
      <c r="R89" s="341"/>
      <c r="S89" s="341"/>
      <c r="T89" s="341"/>
      <c r="U89" s="342"/>
    </row>
    <row r="90" spans="1:21" s="108" customFormat="1" ht="12.75" customHeight="1">
      <c r="A90" s="343" t="s">
        <v>85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116" t="s">
        <v>98</v>
      </c>
      <c r="N90" s="340" t="str">
        <f>IF(ABS('Для розрахунків'!N90:P90)=0," - ",ABS('Для розрахунків'!N90:P90))</f>
        <v> - </v>
      </c>
      <c r="O90" s="340"/>
      <c r="P90" s="340"/>
      <c r="Q90" s="341" t="str">
        <f>IF(ABS('Для розрахунків'!Q90:U90)=0," - ",ABS('Для розрахунків'!Q90:U90))</f>
        <v> - </v>
      </c>
      <c r="R90" s="341"/>
      <c r="S90" s="341"/>
      <c r="T90" s="341"/>
      <c r="U90" s="342"/>
    </row>
    <row r="91" spans="1:21" s="108" customFormat="1" ht="12.75" customHeight="1">
      <c r="A91" s="343" t="s">
        <v>86</v>
      </c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116" t="s">
        <v>99</v>
      </c>
      <c r="N91" s="340" t="str">
        <f>IF(ABS('Для розрахунків'!N91:P91)=0," - ",ABS('Для розрахунків'!N91:P91))</f>
        <v> - </v>
      </c>
      <c r="O91" s="340"/>
      <c r="P91" s="340"/>
      <c r="Q91" s="341" t="str">
        <f>IF(ABS('Для розрахунків'!Q91:U91)=0," - ",ABS('Для розрахунків'!Q91:U91))</f>
        <v> - </v>
      </c>
      <c r="R91" s="341"/>
      <c r="S91" s="341"/>
      <c r="T91" s="341"/>
      <c r="U91" s="342"/>
    </row>
    <row r="92" spans="1:21" s="108" customFormat="1" ht="12.75" customHeight="1">
      <c r="A92" s="345" t="s">
        <v>95</v>
      </c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116" t="s">
        <v>52</v>
      </c>
      <c r="N92" s="340">
        <f>IF(ABS('Для розрахунків'!N92:P92)=0," - ",ABS('Для розрахунків'!N92:P92))</f>
        <v>1875.7</v>
      </c>
      <c r="O92" s="340"/>
      <c r="P92" s="340"/>
      <c r="Q92" s="341">
        <f>IF(ABS('Для розрахунків'!Q92:U92)=0," - ",ABS('Для розрахунків'!Q92:U92))</f>
        <v>1639.9</v>
      </c>
      <c r="R92" s="341"/>
      <c r="S92" s="341"/>
      <c r="T92" s="341"/>
      <c r="U92" s="342"/>
    </row>
    <row r="93" spans="1:21" s="108" customFormat="1" ht="24.75" customHeight="1">
      <c r="A93" s="343" t="s">
        <v>116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124" t="s">
        <v>53</v>
      </c>
      <c r="N93" s="128">
        <f>IF('Для розрахунків'!O93&lt;0,"(",'Для розрахунків'!N93)</f>
        <v>0</v>
      </c>
      <c r="O93" s="127" t="str">
        <f>IF(ABS('Для розрахунків'!O93)=0," - ",ABS('Для розрахунків'!O93))</f>
        <v> - </v>
      </c>
      <c r="P93" s="130">
        <f>IF('Для розрахунків'!O93&lt;0,")",'Для розрахунків'!P93)</f>
        <v>0</v>
      </c>
      <c r="Q93" s="128">
        <f>IF('Для розрахунків'!R93&lt;0,"(",'Для розрахунків'!Q93)</f>
        <v>0</v>
      </c>
      <c r="R93" s="358" t="str">
        <f>IF(ABS('Для розрахунків'!Q93:U93)=0," - ",ABS('Для розрахунків'!Q93:U93))</f>
        <v> - </v>
      </c>
      <c r="S93" s="359"/>
      <c r="T93" s="359"/>
      <c r="U93" s="131">
        <f>IF('Для розрахунків'!R93&lt;0,")",'Для розрахунків'!U93)</f>
        <v>0</v>
      </c>
    </row>
    <row r="94" spans="1:21" s="108" customFormat="1" ht="12.75">
      <c r="A94" s="343" t="s">
        <v>87</v>
      </c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116" t="s">
        <v>100</v>
      </c>
      <c r="N94" s="117" t="s">
        <v>74</v>
      </c>
      <c r="O94" s="129" t="str">
        <f>IF(ABS('Для розрахунків'!O94)=0," - ",ABS('Для розрахунків'!O94))</f>
        <v> - </v>
      </c>
      <c r="P94" s="118" t="s">
        <v>75</v>
      </c>
      <c r="Q94" s="119" t="s">
        <v>74</v>
      </c>
      <c r="R94" s="367" t="str">
        <f>IF(ABS('Для розрахунків'!Q94:U94)=0," - ",ABS('Для розрахунків'!Q94:U94))</f>
        <v> - </v>
      </c>
      <c r="S94" s="368"/>
      <c r="T94" s="368"/>
      <c r="U94" s="120" t="s">
        <v>75</v>
      </c>
    </row>
    <row r="95" spans="1:21" s="108" customFormat="1" ht="12.75" customHeight="1">
      <c r="A95" s="343" t="s">
        <v>88</v>
      </c>
      <c r="B95" s="344"/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116">
        <v>100</v>
      </c>
      <c r="N95" s="117" t="s">
        <v>74</v>
      </c>
      <c r="O95" s="129">
        <f>IF(ABS('Для розрахунків'!O95)=0," - ",ABS('Для розрахунків'!O95))</f>
        <v>35.7</v>
      </c>
      <c r="P95" s="118" t="s">
        <v>75</v>
      </c>
      <c r="Q95" s="119" t="s">
        <v>74</v>
      </c>
      <c r="R95" s="358">
        <f>IF(ABS('Для розрахунків'!Q95:U95)=0," - ",ABS('Для розрахунків'!Q95:U95))</f>
        <v>35</v>
      </c>
      <c r="S95" s="359"/>
      <c r="T95" s="359"/>
      <c r="U95" s="120" t="s">
        <v>75</v>
      </c>
    </row>
    <row r="96" spans="1:21" s="108" customFormat="1" ht="12.75" customHeight="1">
      <c r="A96" s="343" t="s">
        <v>89</v>
      </c>
      <c r="B96" s="344"/>
      <c r="C96" s="344"/>
      <c r="D96" s="344"/>
      <c r="E96" s="344"/>
      <c r="F96" s="344"/>
      <c r="G96" s="344"/>
      <c r="H96" s="344"/>
      <c r="I96" s="344"/>
      <c r="J96" s="344"/>
      <c r="K96" s="344"/>
      <c r="L96" s="344"/>
      <c r="M96" s="116">
        <v>110</v>
      </c>
      <c r="N96" s="117" t="s">
        <v>74</v>
      </c>
      <c r="O96" s="129">
        <f>IF(ABS('Для розрахунків'!O96)=0," - ",ABS('Для розрахунків'!O96))</f>
        <v>13.3</v>
      </c>
      <c r="P96" s="118" t="s">
        <v>75</v>
      </c>
      <c r="Q96" s="119" t="s">
        <v>74</v>
      </c>
      <c r="R96" s="358">
        <f>IF(ABS('Для розрахунків'!Q96:U96)=0," - ",ABS('Для розрахунків'!Q96:U96))</f>
        <v>13.1</v>
      </c>
      <c r="S96" s="359"/>
      <c r="T96" s="359"/>
      <c r="U96" s="120" t="s">
        <v>75</v>
      </c>
    </row>
    <row r="97" spans="1:21" s="108" customFormat="1" ht="12.75" customHeight="1">
      <c r="A97" s="343" t="s">
        <v>90</v>
      </c>
      <c r="B97" s="344"/>
      <c r="C97" s="344"/>
      <c r="D97" s="344"/>
      <c r="E97" s="344"/>
      <c r="F97" s="344"/>
      <c r="G97" s="344"/>
      <c r="H97" s="344"/>
      <c r="I97" s="344"/>
      <c r="J97" s="344"/>
      <c r="K97" s="344"/>
      <c r="L97" s="344"/>
      <c r="M97" s="116">
        <v>120</v>
      </c>
      <c r="N97" s="117" t="s">
        <v>74</v>
      </c>
      <c r="O97" s="129" t="str">
        <f>IF(ABS('Для розрахунків'!O97)=0," - ",ABS('Для розрахунків'!O97))</f>
        <v> - </v>
      </c>
      <c r="P97" s="118" t="s">
        <v>75</v>
      </c>
      <c r="Q97" s="119" t="s">
        <v>74</v>
      </c>
      <c r="R97" s="358" t="str">
        <f>IF(ABS('Для розрахунків'!Q97:U97)=0," - ",ABS('Для розрахунків'!Q97:U97))</f>
        <v> - </v>
      </c>
      <c r="S97" s="359"/>
      <c r="T97" s="359"/>
      <c r="U97" s="120" t="s">
        <v>75</v>
      </c>
    </row>
    <row r="98" spans="1:21" s="108" customFormat="1" ht="12.75" customHeight="1">
      <c r="A98" s="343" t="s">
        <v>91</v>
      </c>
      <c r="B98" s="344"/>
      <c r="C98" s="344"/>
      <c r="D98" s="344"/>
      <c r="E98" s="344"/>
      <c r="F98" s="344"/>
      <c r="G98" s="344"/>
      <c r="H98" s="344"/>
      <c r="I98" s="344"/>
      <c r="J98" s="344"/>
      <c r="K98" s="344"/>
      <c r="L98" s="344"/>
      <c r="M98" s="116">
        <v>130</v>
      </c>
      <c r="N98" s="117" t="s">
        <v>74</v>
      </c>
      <c r="O98" s="129">
        <f>IF(ABS('Для розрахунків'!O98)=0," - ",ABS('Для розрахунків'!O98))</f>
        <v>805.1</v>
      </c>
      <c r="P98" s="118" t="s">
        <v>75</v>
      </c>
      <c r="Q98" s="119" t="s">
        <v>74</v>
      </c>
      <c r="R98" s="358">
        <f>IF(ABS('Для розрахунків'!Q98:U98)=0," - ",ABS('Для розрахунків'!Q98:U98))</f>
        <v>606.7</v>
      </c>
      <c r="S98" s="359"/>
      <c r="T98" s="359"/>
      <c r="U98" s="120" t="s">
        <v>75</v>
      </c>
    </row>
    <row r="99" spans="1:21" s="108" customFormat="1" ht="12.75" customHeight="1">
      <c r="A99" s="362" t="str">
        <f>'Для розрахунків'!A99:L99</f>
        <v>у тому числі:</v>
      </c>
      <c r="B99" s="363"/>
      <c r="C99" s="363"/>
      <c r="D99" s="363"/>
      <c r="E99" s="363"/>
      <c r="F99" s="363"/>
      <c r="G99" s="363"/>
      <c r="H99" s="363"/>
      <c r="I99" s="363"/>
      <c r="J99" s="363"/>
      <c r="K99" s="363"/>
      <c r="L99" s="364"/>
      <c r="M99" s="116">
        <v>131</v>
      </c>
      <c r="N99" s="117" t="s">
        <v>74</v>
      </c>
      <c r="O99" s="129" t="str">
        <f>IF(ABS('Для розрахунків'!O99)=0," - ",ABS('Для розрахунків'!O99))</f>
        <v> - </v>
      </c>
      <c r="P99" s="118" t="s">
        <v>75</v>
      </c>
      <c r="Q99" s="119" t="s">
        <v>74</v>
      </c>
      <c r="R99" s="358" t="str">
        <f>IF(ABS('Для розрахунків'!Q99:U99)=0," - ",ABS('Для розрахунків'!Q99:U99))</f>
        <v> - </v>
      </c>
      <c r="S99" s="359"/>
      <c r="T99" s="359"/>
      <c r="U99" s="120" t="s">
        <v>75</v>
      </c>
    </row>
    <row r="100" spans="1:21" s="108" customFormat="1" ht="12.75" customHeight="1">
      <c r="A100" s="212">
        <f>'Для розрахунків'!A100:L100</f>
        <v>0</v>
      </c>
      <c r="B100" s="360"/>
      <c r="C100" s="360"/>
      <c r="D100" s="360"/>
      <c r="E100" s="360"/>
      <c r="F100" s="360"/>
      <c r="G100" s="360"/>
      <c r="H100" s="360"/>
      <c r="I100" s="360"/>
      <c r="J100" s="360"/>
      <c r="K100" s="360"/>
      <c r="L100" s="361"/>
      <c r="M100" s="116">
        <v>140</v>
      </c>
      <c r="N100" s="117" t="s">
        <v>74</v>
      </c>
      <c r="O100" s="129">
        <f>IF(ABS('Для розрахунків'!O100)=0," - ",ABS('Для розрахунків'!O100))</f>
        <v>1094</v>
      </c>
      <c r="P100" s="118" t="s">
        <v>75</v>
      </c>
      <c r="Q100" s="119" t="s">
        <v>74</v>
      </c>
      <c r="R100" s="358">
        <f>IF(ABS('Для розрахунків'!Q100:U100)=0," - ",ABS('Для розрахунків'!Q100:U100))</f>
        <v>1019.8</v>
      </c>
      <c r="S100" s="359"/>
      <c r="T100" s="359"/>
      <c r="U100" s="120" t="s">
        <v>75</v>
      </c>
    </row>
    <row r="101" spans="1:21" s="108" customFormat="1" ht="12.75" customHeight="1">
      <c r="A101" s="343" t="s">
        <v>92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116">
        <v>150</v>
      </c>
      <c r="N101" s="117" t="s">
        <v>74</v>
      </c>
      <c r="O101" s="129" t="str">
        <f>IF(ABS('Для розрахунків'!O101)=0," - ",ABS('Для розрахунків'!O101))</f>
        <v> - </v>
      </c>
      <c r="P101" s="118" t="s">
        <v>75</v>
      </c>
      <c r="Q101" s="119" t="s">
        <v>74</v>
      </c>
      <c r="R101" s="358" t="str">
        <f>IF(ABS('Для розрахунків'!Q101:U101)=0," - ",ABS('Для розрахунків'!Q101:U101))</f>
        <v> - </v>
      </c>
      <c r="S101" s="359"/>
      <c r="T101" s="359"/>
      <c r="U101" s="120" t="s">
        <v>75</v>
      </c>
    </row>
    <row r="102" spans="1:21" s="108" customFormat="1" ht="12.75" customHeight="1">
      <c r="A102" s="343" t="s">
        <v>93</v>
      </c>
      <c r="B102" s="344"/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116">
        <v>160</v>
      </c>
      <c r="N102" s="117" t="s">
        <v>74</v>
      </c>
      <c r="O102" s="129" t="str">
        <f>IF(ABS('Для розрахунків'!O102)=0," - ",ABS('Для розрахунків'!O102))</f>
        <v> - </v>
      </c>
      <c r="P102" s="118" t="s">
        <v>75</v>
      </c>
      <c r="Q102" s="119" t="s">
        <v>74</v>
      </c>
      <c r="R102" s="358" t="str">
        <f>IF(ABS('Для розрахунків'!Q102:U102)=0," - ",ABS('Для розрахунків'!Q102:U102))</f>
        <v> - </v>
      </c>
      <c r="S102" s="359"/>
      <c r="T102" s="359"/>
      <c r="U102" s="120" t="s">
        <v>75</v>
      </c>
    </row>
    <row r="103" spans="1:21" s="108" customFormat="1" ht="12.75" customHeight="1">
      <c r="A103" s="343" t="s">
        <v>94</v>
      </c>
      <c r="B103" s="344"/>
      <c r="C103" s="344"/>
      <c r="D103" s="344"/>
      <c r="E103" s="344"/>
      <c r="F103" s="344"/>
      <c r="G103" s="344"/>
      <c r="H103" s="344"/>
      <c r="I103" s="344"/>
      <c r="J103" s="344"/>
      <c r="K103" s="344"/>
      <c r="L103" s="344"/>
      <c r="M103" s="116">
        <v>170</v>
      </c>
      <c r="N103" s="117" t="s">
        <v>74</v>
      </c>
      <c r="O103" s="129">
        <f>IF(ABS('Для розрахунків'!O103)=0," - ",ABS('Для розрахунків'!O103))</f>
        <v>0.8</v>
      </c>
      <c r="P103" s="118" t="s">
        <v>75</v>
      </c>
      <c r="Q103" s="119" t="s">
        <v>74</v>
      </c>
      <c r="R103" s="358">
        <f>IF(ABS('Для розрахунків'!Q103:U103)=0," - ",ABS('Для розрахунків'!Q103:U103))</f>
        <v>1</v>
      </c>
      <c r="S103" s="359"/>
      <c r="T103" s="359"/>
      <c r="U103" s="120" t="s">
        <v>75</v>
      </c>
    </row>
    <row r="104" spans="1:21" s="108" customFormat="1" ht="24" customHeight="1">
      <c r="A104" s="345" t="s">
        <v>117</v>
      </c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116">
        <v>180</v>
      </c>
      <c r="N104" s="117" t="s">
        <v>74</v>
      </c>
      <c r="O104" s="129">
        <f>IF(('Для розрахунків'!O104)=0," - ",('Для розрахунків'!O104))</f>
        <v>1948.8999999999999</v>
      </c>
      <c r="P104" s="118" t="s">
        <v>75</v>
      </c>
      <c r="Q104" s="119" t="s">
        <v>74</v>
      </c>
      <c r="R104" s="358">
        <f>IF(('Для розрахунків'!Q104:U104)=0," - ",('Для розрахунків'!Q104:U104))</f>
        <v>1675.6</v>
      </c>
      <c r="S104" s="359"/>
      <c r="T104" s="359"/>
      <c r="U104" s="120" t="s">
        <v>75</v>
      </c>
    </row>
    <row r="105" spans="1:21" s="108" customFormat="1" ht="12.75">
      <c r="A105" s="345" t="s">
        <v>96</v>
      </c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148">
        <v>190</v>
      </c>
      <c r="N105" s="149" t="str">
        <f>IF('Для розрахунків'!O105&lt;0,"(",'Для розрахунків'!N105)</f>
        <v>(</v>
      </c>
      <c r="O105" s="129">
        <f>IF(ABS('Для розрахунків'!O105)=0," - ",ABS('Для розрахунків'!O105))</f>
        <v>73.19999999999982</v>
      </c>
      <c r="P105" s="130" t="str">
        <f>IF('Для розрахунків'!O105&lt;0,")",'Для розрахунків'!P105)</f>
        <v>)</v>
      </c>
      <c r="Q105" s="128" t="str">
        <f>IF('Для розрахунків'!R105&lt;0,"(",'Для розрахунків'!Q105)</f>
        <v>(</v>
      </c>
      <c r="R105" s="358">
        <f>IF(ABS('Для розрахунків'!Q105:U105)=0," - ",ABS('Для розрахунків'!Q105:U105))</f>
        <v>35.69999999999982</v>
      </c>
      <c r="S105" s="359"/>
      <c r="T105" s="359"/>
      <c r="U105" s="131" t="str">
        <f>IF('Для розрахунків'!R105&lt;0,")",'Для розрахунків'!U105)</f>
        <v>)</v>
      </c>
    </row>
    <row r="106" spans="1:21" s="108" customFormat="1" ht="12.75">
      <c r="A106" s="202" t="s">
        <v>132</v>
      </c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153" t="s">
        <v>133</v>
      </c>
      <c r="N106" s="326" t="str">
        <f>IF('Для розрахунків'!N106:P106=0,"-",'Для розрахунків'!N106:P106)</f>
        <v>-</v>
      </c>
      <c r="O106" s="326"/>
      <c r="P106" s="326"/>
      <c r="Q106" s="326" t="str">
        <f>IF('Для розрахунків'!Q106:U106=0,"-",'Для розрахунків'!Q106:U106)</f>
        <v>-</v>
      </c>
      <c r="R106" s="326"/>
      <c r="S106" s="326"/>
      <c r="T106" s="326"/>
      <c r="U106" s="327"/>
    </row>
    <row r="107" spans="1:21" s="108" customFormat="1" ht="12.75">
      <c r="A107" s="202"/>
      <c r="B107" s="202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153" t="s">
        <v>134</v>
      </c>
      <c r="N107" s="326" t="str">
        <f>IF('Для розрахунків'!N107:P107=0,"-",'Для розрахунків'!N107:P107)</f>
        <v>-</v>
      </c>
      <c r="O107" s="326"/>
      <c r="P107" s="326"/>
      <c r="Q107" s="326" t="str">
        <f>IF('Для розрахунків'!Q107:U107=0,"-",'Для розрахунків'!Q107:U107)</f>
        <v>-</v>
      </c>
      <c r="R107" s="326"/>
      <c r="S107" s="326"/>
      <c r="T107" s="326"/>
      <c r="U107" s="327"/>
    </row>
    <row r="108" spans="1:21" s="108" customFormat="1" ht="13.5" thickBot="1">
      <c r="A108" s="199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54" t="s">
        <v>135</v>
      </c>
      <c r="N108" s="326" t="str">
        <f>IF('Для розрахунків'!N108:P108=0,"-",'Для розрахунків'!N108:P108)</f>
        <v>-</v>
      </c>
      <c r="O108" s="326"/>
      <c r="P108" s="326"/>
      <c r="Q108" s="326" t="str">
        <f>IF('Для розрахунків'!Q108:U108=0,"-",'Для розрахунків'!Q108:U108)</f>
        <v>-</v>
      </c>
      <c r="R108" s="326"/>
      <c r="S108" s="326"/>
      <c r="T108" s="326"/>
      <c r="U108" s="327"/>
    </row>
    <row r="109" spans="1:21" s="164" customFormat="1" ht="9.75" customHeight="1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2"/>
      <c r="N109" s="162"/>
      <c r="O109" s="163"/>
      <c r="P109" s="162"/>
      <c r="Q109" s="162"/>
      <c r="R109" s="162"/>
      <c r="S109" s="162"/>
      <c r="T109" s="162"/>
      <c r="U109" s="162"/>
    </row>
    <row r="110" spans="1:21" ht="12.75">
      <c r="A110" s="331" t="s">
        <v>118</v>
      </c>
      <c r="B110" s="331"/>
      <c r="C110" s="331"/>
      <c r="D110" s="332">
        <f>'[1]Для розрахунків'!D110:J110</f>
        <v>0</v>
      </c>
      <c r="E110" s="333"/>
      <c r="F110" s="333"/>
      <c r="G110" s="333"/>
      <c r="H110" s="333"/>
      <c r="I110" s="333"/>
      <c r="J110" s="333"/>
      <c r="K110" s="157"/>
      <c r="L110" s="334" t="str">
        <f>'Для розрахунків'!L109:P109</f>
        <v>М К.І.</v>
      </c>
      <c r="M110" s="335"/>
      <c r="N110" s="335"/>
      <c r="O110" s="335"/>
      <c r="P110" s="335"/>
      <c r="Q110" s="156"/>
      <c r="R110" s="155"/>
      <c r="S110" s="155"/>
      <c r="T110" s="155"/>
      <c r="U110" s="155"/>
    </row>
    <row r="111" spans="1:21" s="170" customFormat="1" ht="11.25">
      <c r="A111" s="165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7"/>
      <c r="M111" s="168"/>
      <c r="N111" s="168"/>
      <c r="O111" s="169"/>
      <c r="P111" s="168"/>
      <c r="Q111" s="168"/>
      <c r="R111" s="168"/>
      <c r="S111" s="168"/>
      <c r="T111" s="168"/>
      <c r="U111" s="168"/>
    </row>
    <row r="112" spans="1:21" ht="12.75">
      <c r="A112" s="331" t="s">
        <v>119</v>
      </c>
      <c r="B112" s="331"/>
      <c r="C112" s="331"/>
      <c r="D112" s="331"/>
      <c r="E112" s="331"/>
      <c r="F112" s="336">
        <f>'[1]Для розрахунків'!F112:J112</f>
        <v>0</v>
      </c>
      <c r="G112" s="337"/>
      <c r="H112" s="337"/>
      <c r="I112" s="337"/>
      <c r="J112" s="337"/>
      <c r="K112" s="158"/>
      <c r="L112" s="338">
        <f>'[1]Для розрахунків'!L112:P112</f>
        <v>0</v>
      </c>
      <c r="M112" s="339"/>
      <c r="N112" s="339"/>
      <c r="O112" s="339"/>
      <c r="P112" s="339"/>
      <c r="Q112" s="156"/>
      <c r="R112" s="155"/>
      <c r="S112" s="155"/>
      <c r="T112" s="155"/>
      <c r="U112" s="155"/>
    </row>
  </sheetData>
  <sheetProtection sheet="1" objects="1" scenarios="1" selectLockedCells="1" selectUnlockedCells="1"/>
  <mergeCells count="277">
    <mergeCell ref="N88:P88"/>
    <mergeCell ref="N86:P86"/>
    <mergeCell ref="Q86:U86"/>
    <mergeCell ref="A85:L85"/>
    <mergeCell ref="Q88:U88"/>
    <mergeCell ref="R87:T87"/>
    <mergeCell ref="A86:L86"/>
    <mergeCell ref="A87:L87"/>
    <mergeCell ref="A88:L88"/>
    <mergeCell ref="Q84:U84"/>
    <mergeCell ref="Q85:U85"/>
    <mergeCell ref="N85:P85"/>
    <mergeCell ref="P82:R82"/>
    <mergeCell ref="N84:P84"/>
    <mergeCell ref="N76:P76"/>
    <mergeCell ref="N77:P77"/>
    <mergeCell ref="H80:L80"/>
    <mergeCell ref="A79:S79"/>
    <mergeCell ref="Q76:U76"/>
    <mergeCell ref="Q77:U77"/>
    <mergeCell ref="A77:L77"/>
    <mergeCell ref="A76:L76"/>
    <mergeCell ref="Q59:U59"/>
    <mergeCell ref="N64:P64"/>
    <mergeCell ref="Q64:U64"/>
    <mergeCell ref="N65:P65"/>
    <mergeCell ref="Q60:U60"/>
    <mergeCell ref="Q62:U62"/>
    <mergeCell ref="R61:T61"/>
    <mergeCell ref="N63:P63"/>
    <mergeCell ref="Q63:U63"/>
    <mergeCell ref="Q65:U65"/>
    <mergeCell ref="N58:P58"/>
    <mergeCell ref="Q58:U58"/>
    <mergeCell ref="N56:P56"/>
    <mergeCell ref="Q56:U56"/>
    <mergeCell ref="N57:P57"/>
    <mergeCell ref="Q57:U57"/>
    <mergeCell ref="N30:P30"/>
    <mergeCell ref="Q30:U30"/>
    <mergeCell ref="N47:P47"/>
    <mergeCell ref="Q47:U47"/>
    <mergeCell ref="N32:P32"/>
    <mergeCell ref="N31:P31"/>
    <mergeCell ref="Q45:U45"/>
    <mergeCell ref="Q46:U46"/>
    <mergeCell ref="N44:P44"/>
    <mergeCell ref="N45:P45"/>
    <mergeCell ref="R29:T29"/>
    <mergeCell ref="Q42:U42"/>
    <mergeCell ref="Q43:U43"/>
    <mergeCell ref="Q44:U44"/>
    <mergeCell ref="Q32:U32"/>
    <mergeCell ref="Q31:U31"/>
    <mergeCell ref="R40:T40"/>
    <mergeCell ref="Q39:U39"/>
    <mergeCell ref="A19:L19"/>
    <mergeCell ref="A24:L24"/>
    <mergeCell ref="A25:L25"/>
    <mergeCell ref="A30:L30"/>
    <mergeCell ref="A20:L20"/>
    <mergeCell ref="A21:L21"/>
    <mergeCell ref="A22:L22"/>
    <mergeCell ref="A23:L23"/>
    <mergeCell ref="A10:F10"/>
    <mergeCell ref="G10:M10"/>
    <mergeCell ref="Q6:U6"/>
    <mergeCell ref="Q10:U10"/>
    <mergeCell ref="Q7:U7"/>
    <mergeCell ref="Q8:U8"/>
    <mergeCell ref="C7:M7"/>
    <mergeCell ref="A8:E8"/>
    <mergeCell ref="F8:M8"/>
    <mergeCell ref="D15:J15"/>
    <mergeCell ref="Q15:U15"/>
    <mergeCell ref="K15:M15"/>
    <mergeCell ref="A12:E12"/>
    <mergeCell ref="F12:M12"/>
    <mergeCell ref="A13:B13"/>
    <mergeCell ref="A5:O5"/>
    <mergeCell ref="A9:F9"/>
    <mergeCell ref="G9:M9"/>
    <mergeCell ref="Q9:U9"/>
    <mergeCell ref="Q11:U11"/>
    <mergeCell ref="A6:C6"/>
    <mergeCell ref="Q18:U18"/>
    <mergeCell ref="A11:F11"/>
    <mergeCell ref="G11:M11"/>
    <mergeCell ref="C13:M13"/>
    <mergeCell ref="A18:L18"/>
    <mergeCell ref="N18:P18"/>
    <mergeCell ref="E16:I16"/>
    <mergeCell ref="D6:M6"/>
    <mergeCell ref="Q21:U21"/>
    <mergeCell ref="N23:P23"/>
    <mergeCell ref="Q23:U23"/>
    <mergeCell ref="N19:P19"/>
    <mergeCell ref="Q19:U19"/>
    <mergeCell ref="Q20:U20"/>
    <mergeCell ref="N22:P22"/>
    <mergeCell ref="Q22:U22"/>
    <mergeCell ref="N20:P20"/>
    <mergeCell ref="N21:P21"/>
    <mergeCell ref="N27:P27"/>
    <mergeCell ref="Q28:U28"/>
    <mergeCell ref="Q27:U27"/>
    <mergeCell ref="N28:P28"/>
    <mergeCell ref="N26:P26"/>
    <mergeCell ref="Q26:U26"/>
    <mergeCell ref="N24:P24"/>
    <mergeCell ref="Q24:U24"/>
    <mergeCell ref="R25:T25"/>
    <mergeCell ref="N42:P42"/>
    <mergeCell ref="N43:P43"/>
    <mergeCell ref="A35:L35"/>
    <mergeCell ref="A38:L38"/>
    <mergeCell ref="A39:L39"/>
    <mergeCell ref="A40:L40"/>
    <mergeCell ref="A41:L41"/>
    <mergeCell ref="A42:L42"/>
    <mergeCell ref="A43:L43"/>
    <mergeCell ref="N39:P39"/>
    <mergeCell ref="A34:L34"/>
    <mergeCell ref="A36:L36"/>
    <mergeCell ref="A37:L37"/>
    <mergeCell ref="A32:L32"/>
    <mergeCell ref="A33:L33"/>
    <mergeCell ref="A31:L31"/>
    <mergeCell ref="A26:L26"/>
    <mergeCell ref="A27:L27"/>
    <mergeCell ref="A28:L28"/>
    <mergeCell ref="A29:L29"/>
    <mergeCell ref="A44:L44"/>
    <mergeCell ref="A45:L45"/>
    <mergeCell ref="N51:P51"/>
    <mergeCell ref="N46:P46"/>
    <mergeCell ref="Q51:U51"/>
    <mergeCell ref="A46:L46"/>
    <mergeCell ref="A47:L47"/>
    <mergeCell ref="A48:L48"/>
    <mergeCell ref="A49:L49"/>
    <mergeCell ref="N48:P48"/>
    <mergeCell ref="Q48:U48"/>
    <mergeCell ref="N49:P49"/>
    <mergeCell ref="Q49:U49"/>
    <mergeCell ref="N74:P74"/>
    <mergeCell ref="Q74:U74"/>
    <mergeCell ref="N75:P75"/>
    <mergeCell ref="A51:L51"/>
    <mergeCell ref="Q54:U54"/>
    <mergeCell ref="Q55:U55"/>
    <mergeCell ref="N54:P54"/>
    <mergeCell ref="N55:P55"/>
    <mergeCell ref="A54:L54"/>
    <mergeCell ref="A55:L55"/>
    <mergeCell ref="Q70:U70"/>
    <mergeCell ref="N71:P71"/>
    <mergeCell ref="Q71:U71"/>
    <mergeCell ref="N72:P72"/>
    <mergeCell ref="Q72:U72"/>
    <mergeCell ref="N70:P70"/>
    <mergeCell ref="A56:L56"/>
    <mergeCell ref="A57:L57"/>
    <mergeCell ref="A58:L58"/>
    <mergeCell ref="A59:L59"/>
    <mergeCell ref="A60:L60"/>
    <mergeCell ref="A61:L61"/>
    <mergeCell ref="A62:L62"/>
    <mergeCell ref="A63:L63"/>
    <mergeCell ref="A64:L64"/>
    <mergeCell ref="A65:L65"/>
    <mergeCell ref="A66:L66"/>
    <mergeCell ref="A67:L67"/>
    <mergeCell ref="A68:L68"/>
    <mergeCell ref="A69:L69"/>
    <mergeCell ref="A70:L70"/>
    <mergeCell ref="A71:L71"/>
    <mergeCell ref="A84:L84"/>
    <mergeCell ref="N59:P59"/>
    <mergeCell ref="N60:P60"/>
    <mergeCell ref="N62:P62"/>
    <mergeCell ref="N66:P66"/>
    <mergeCell ref="N67:P67"/>
    <mergeCell ref="N68:P68"/>
    <mergeCell ref="A72:L72"/>
    <mergeCell ref="A74:L74"/>
    <mergeCell ref="A75:L75"/>
    <mergeCell ref="A89:L89"/>
    <mergeCell ref="N92:P92"/>
    <mergeCell ref="R97:T97"/>
    <mergeCell ref="Q92:U92"/>
    <mergeCell ref="R93:T93"/>
    <mergeCell ref="R94:T94"/>
    <mergeCell ref="N91:P91"/>
    <mergeCell ref="Q91:U91"/>
    <mergeCell ref="N89:P89"/>
    <mergeCell ref="A95:L95"/>
    <mergeCell ref="R99:T99"/>
    <mergeCell ref="R95:T95"/>
    <mergeCell ref="A103:L103"/>
    <mergeCell ref="A100:L100"/>
    <mergeCell ref="R96:T96"/>
    <mergeCell ref="A96:L96"/>
    <mergeCell ref="A99:L99"/>
    <mergeCell ref="A97:L97"/>
    <mergeCell ref="A98:L98"/>
    <mergeCell ref="R98:T98"/>
    <mergeCell ref="A104:L104"/>
    <mergeCell ref="A105:L105"/>
    <mergeCell ref="A101:L101"/>
    <mergeCell ref="A102:L102"/>
    <mergeCell ref="R105:T105"/>
    <mergeCell ref="R100:T100"/>
    <mergeCell ref="R101:T101"/>
    <mergeCell ref="R102:T102"/>
    <mergeCell ref="R103:T103"/>
    <mergeCell ref="R104:T104"/>
    <mergeCell ref="Q89:U89"/>
    <mergeCell ref="N90:P90"/>
    <mergeCell ref="Q90:U90"/>
    <mergeCell ref="Q66:U66"/>
    <mergeCell ref="Q67:U67"/>
    <mergeCell ref="Q68:U68"/>
    <mergeCell ref="O81:R81"/>
    <mergeCell ref="N69:P69"/>
    <mergeCell ref="Q69:U69"/>
    <mergeCell ref="Q75:U75"/>
    <mergeCell ref="N33:P33"/>
    <mergeCell ref="Q33:U33"/>
    <mergeCell ref="N34:P34"/>
    <mergeCell ref="N41:P41"/>
    <mergeCell ref="Q41:U41"/>
    <mergeCell ref="N37:P37"/>
    <mergeCell ref="Q37:U37"/>
    <mergeCell ref="N38:P38"/>
    <mergeCell ref="Q38:U38"/>
    <mergeCell ref="Q34:U34"/>
    <mergeCell ref="N35:P35"/>
    <mergeCell ref="Q35:U35"/>
    <mergeCell ref="N36:P36"/>
    <mergeCell ref="Q36:U36"/>
    <mergeCell ref="W1:Z3"/>
    <mergeCell ref="W4:Z7"/>
    <mergeCell ref="W8:Z9"/>
    <mergeCell ref="A7:B7"/>
    <mergeCell ref="L1:U1"/>
    <mergeCell ref="Q4:U4"/>
    <mergeCell ref="Q5:R5"/>
    <mergeCell ref="T5:U5"/>
    <mergeCell ref="A2:U2"/>
    <mergeCell ref="A3:U3"/>
    <mergeCell ref="A91:L91"/>
    <mergeCell ref="A92:L92"/>
    <mergeCell ref="A93:L93"/>
    <mergeCell ref="A94:L94"/>
    <mergeCell ref="A106:L106"/>
    <mergeCell ref="N106:P106"/>
    <mergeCell ref="Q106:U106"/>
    <mergeCell ref="N50:P50"/>
    <mergeCell ref="Q50:U50"/>
    <mergeCell ref="N73:P73"/>
    <mergeCell ref="Q73:U73"/>
    <mergeCell ref="A50:L50"/>
    <mergeCell ref="A73:L73"/>
    <mergeCell ref="A90:L90"/>
    <mergeCell ref="A107:L107"/>
    <mergeCell ref="N107:P107"/>
    <mergeCell ref="Q107:U107"/>
    <mergeCell ref="A108:L108"/>
    <mergeCell ref="N108:P108"/>
    <mergeCell ref="Q108:U108"/>
    <mergeCell ref="A110:C110"/>
    <mergeCell ref="D110:J110"/>
    <mergeCell ref="L110:P110"/>
    <mergeCell ref="A112:E112"/>
    <mergeCell ref="F112:J112"/>
    <mergeCell ref="L112:P112"/>
  </mergeCells>
  <printOptions horizontalCentered="1"/>
  <pageMargins left="0.1968503937007874" right="0.1968503937007874" top="0.1968503937007874" bottom="0.1968503937007874" header="0" footer="0"/>
  <pageSetup blackAndWhite="1" horizontalDpi="600" verticalDpi="600" orientation="portrait" paperSize="9" r:id="rId1"/>
  <rowBreaks count="1" manualBreakCount="1">
    <brk id="52" max="20" man="1"/>
  </rowBreaks>
  <ignoredErrors>
    <ignoredError sqref="T5 M51 M90:M94 M21:M49 M86:M89" numberStoredAsText="1"/>
    <ignoredError sqref="A100 R21:U21 Q40 N40 P40 O21:P21 U40 N61 P61 U61 Q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Admin</cp:lastModifiedBy>
  <cp:lastPrinted>2010-10-18T10:27:22Z</cp:lastPrinted>
  <dcterms:created xsi:type="dcterms:W3CDTF">2006-12-13T14:31:31Z</dcterms:created>
  <dcterms:modified xsi:type="dcterms:W3CDTF">2011-02-24T08:41:21Z</dcterms:modified>
  <cp:category/>
  <cp:version/>
  <cp:contentType/>
  <cp:contentStatus/>
</cp:coreProperties>
</file>